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5980\Desktop\"/>
    </mc:Choice>
  </mc:AlternateContent>
  <xr:revisionPtr revIDLastSave="0" documentId="13_ncr:1_{2064F24F-78F2-49EE-85F6-64A888B017FD}" xr6:coauthVersionLast="47" xr6:coauthVersionMax="47" xr10:uidLastSave="{00000000-0000-0000-0000-000000000000}"/>
  <bookViews>
    <workbookView xWindow="-120" yWindow="-120" windowWidth="29040" windowHeight="15720" xr2:uid="{90ABDF30-9E42-4AEC-A076-C9D382F49DDE}"/>
  </bookViews>
  <sheets>
    <sheet name="戸建一棟リフォーム" sheetId="1" r:id="rId1"/>
    <sheet name="共同住宅等リフォーム" sheetId="3" r:id="rId2"/>
    <sheet name="Sheet2" sheetId="2" r:id="rId3"/>
  </sheets>
  <definedNames>
    <definedName name="_xlnm.Print_Area" localSheetId="1">共同住宅等リフォーム!$A$1:$F$58</definedName>
    <definedName name="_xlnm.Print_Area" localSheetId="0">戸建一棟リフォーム!$A$1:$F$58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3" i="2" l="1"/>
  <c r="M112" i="2"/>
  <c r="D13" i="1" l="1"/>
  <c r="D12" i="1"/>
  <c r="D11" i="1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M165" i="2"/>
  <c r="M164" i="2"/>
  <c r="M151" i="2"/>
  <c r="M150" i="2"/>
  <c r="M149" i="2"/>
  <c r="M148" i="2"/>
  <c r="M147" i="2"/>
  <c r="M146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83" i="2" l="1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4" i="2"/>
  <c r="M115" i="2"/>
  <c r="M116" i="2"/>
  <c r="M118" i="2"/>
  <c r="M119" i="2"/>
  <c r="M120" i="2"/>
  <c r="M121" i="2"/>
  <c r="M122" i="2"/>
  <c r="M14" i="2"/>
  <c r="M15" i="2"/>
  <c r="M82" i="2"/>
  <c r="M124" i="2"/>
  <c r="M125" i="2"/>
  <c r="M126" i="2"/>
  <c r="M127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3" i="2"/>
  <c r="N127" i="2"/>
  <c r="N92" i="2"/>
  <c r="N91" i="2"/>
  <c r="N90" i="2"/>
  <c r="N89" i="2"/>
  <c r="N88" i="2"/>
  <c r="N87" i="2"/>
  <c r="N86" i="2"/>
  <c r="N85" i="2"/>
  <c r="N84" i="2"/>
  <c r="N83" i="2"/>
  <c r="N82" i="2"/>
  <c r="N94" i="2"/>
  <c r="M50" i="2"/>
  <c r="M51" i="2"/>
  <c r="M52" i="2"/>
  <c r="M53" i="2"/>
  <c r="M54" i="2"/>
  <c r="M55" i="2"/>
  <c r="M56" i="2"/>
  <c r="M57" i="2"/>
  <c r="M58" i="2"/>
  <c r="M59" i="2"/>
  <c r="M44" i="2"/>
  <c r="M45" i="2"/>
  <c r="M46" i="2"/>
  <c r="M47" i="2"/>
  <c r="M48" i="2"/>
  <c r="M49" i="2"/>
  <c r="M60" i="2"/>
  <c r="M61" i="2"/>
  <c r="M62" i="2"/>
  <c r="M63" i="2"/>
  <c r="M3" i="2"/>
  <c r="M4" i="2"/>
  <c r="M5" i="2"/>
  <c r="M6" i="2"/>
  <c r="M7" i="2"/>
  <c r="M8" i="2"/>
  <c r="M9" i="2"/>
  <c r="M10" i="2"/>
  <c r="M11" i="2"/>
  <c r="M12" i="2"/>
  <c r="M13" i="2"/>
  <c r="M17" i="2"/>
  <c r="M2" i="2"/>
  <c r="N15" i="2"/>
  <c r="N14" i="2"/>
  <c r="N63" i="2" l="1"/>
  <c r="N62" i="2"/>
  <c r="N61" i="2"/>
  <c r="N60" i="2"/>
  <c r="N49" i="2"/>
  <c r="N48" i="2"/>
  <c r="N47" i="2"/>
  <c r="N46" i="2"/>
  <c r="N45" i="2"/>
  <c r="N44" i="2"/>
  <c r="N59" i="2"/>
  <c r="N58" i="2"/>
  <c r="N57" i="2"/>
  <c r="N56" i="2"/>
  <c r="N55" i="2"/>
  <c r="N54" i="2"/>
  <c r="N53" i="2"/>
  <c r="N52" i="2"/>
  <c r="N51" i="2"/>
  <c r="N50" i="2"/>
  <c r="N124" i="2"/>
  <c r="N17" i="2" l="1"/>
  <c r="N13" i="2"/>
  <c r="N12" i="2"/>
  <c r="N11" i="2"/>
  <c r="N10" i="2"/>
  <c r="N9" i="2"/>
  <c r="N8" i="2"/>
  <c r="N7" i="2"/>
  <c r="N6" i="2"/>
  <c r="N5" i="2"/>
  <c r="N4" i="2"/>
  <c r="N3" i="2"/>
  <c r="N2" i="2"/>
  <c r="D56" i="3" l="1"/>
  <c r="B33" i="3"/>
  <c r="C45" i="1"/>
  <c r="B56" i="3"/>
  <c r="D45" i="3"/>
  <c r="C33" i="1"/>
  <c r="C56" i="3"/>
  <c r="D22" i="3"/>
  <c r="B45" i="1"/>
  <c r="C22" i="3"/>
  <c r="D33" i="1"/>
  <c r="B22" i="3"/>
  <c r="C22" i="1"/>
  <c r="D45" i="1"/>
  <c r="C45" i="3"/>
  <c r="D56" i="1"/>
  <c r="B33" i="1"/>
  <c r="B45" i="3"/>
  <c r="C56" i="1"/>
  <c r="D22" i="1"/>
  <c r="D33" i="3"/>
  <c r="B56" i="1"/>
  <c r="C33" i="3"/>
  <c r="B22" i="1"/>
  <c r="C55" i="3"/>
  <c r="C32" i="3"/>
  <c r="D44" i="3"/>
  <c r="B54" i="1"/>
  <c r="B20" i="3"/>
  <c r="D54" i="3"/>
  <c r="D31" i="3"/>
  <c r="C44" i="3"/>
  <c r="D43" i="1"/>
  <c r="C21" i="3"/>
  <c r="C23" i="3" s="1"/>
  <c r="D20" i="3"/>
  <c r="C20" i="3"/>
  <c r="C54" i="1"/>
  <c r="C54" i="3"/>
  <c r="C31" i="3"/>
  <c r="B55" i="3"/>
  <c r="C43" i="1"/>
  <c r="C43" i="3"/>
  <c r="B54" i="3"/>
  <c r="B31" i="3"/>
  <c r="B43" i="1"/>
  <c r="D54" i="1"/>
  <c r="D43" i="3"/>
  <c r="B43" i="3"/>
  <c r="D32" i="3"/>
  <c r="B32" i="1"/>
  <c r="D55" i="3"/>
  <c r="D21" i="1"/>
  <c r="C21" i="1"/>
  <c r="D21" i="3"/>
  <c r="B21" i="3"/>
  <c r="B55" i="1"/>
  <c r="D55" i="1"/>
  <c r="B32" i="3"/>
  <c r="B34" i="3" s="1"/>
  <c r="D44" i="1"/>
  <c r="C32" i="1"/>
  <c r="D32" i="1"/>
  <c r="B44" i="3"/>
  <c r="C44" i="1"/>
  <c r="B44" i="1"/>
  <c r="C55" i="1"/>
  <c r="B21" i="1"/>
  <c r="B31" i="1"/>
  <c r="D20" i="1"/>
  <c r="C31" i="1"/>
  <c r="C20" i="1"/>
  <c r="D31" i="1"/>
  <c r="B20" i="1"/>
  <c r="B46" i="1" l="1"/>
  <c r="C46" i="1"/>
  <c r="B23" i="3"/>
  <c r="B57" i="3"/>
  <c r="C57" i="1"/>
  <c r="D57" i="3"/>
  <c r="B57" i="1"/>
  <c r="B46" i="3"/>
  <c r="C46" i="3"/>
  <c r="D46" i="1"/>
  <c r="D46" i="3"/>
  <c r="D23" i="3"/>
  <c r="C34" i="3"/>
  <c r="D57" i="1"/>
  <c r="D34" i="3"/>
  <c r="C57" i="3"/>
  <c r="B23" i="1"/>
  <c r="D23" i="1"/>
  <c r="C23" i="1"/>
  <c r="D34" i="1"/>
  <c r="C34" i="1"/>
  <c r="B34" i="1"/>
  <c r="M117" i="2" l="1"/>
</calcChain>
</file>

<file path=xl/sharedStrings.xml><?xml version="1.0" encoding="utf-8"?>
<sst xmlns="http://schemas.openxmlformats.org/spreadsheetml/2006/main" count="1109" uniqueCount="261">
  <si>
    <t>外壁</t>
    <rPh sb="0" eb="2">
      <t>ガイヘキ</t>
    </rPh>
    <phoneticPr fontId="2"/>
  </si>
  <si>
    <t>屋根・天井</t>
    <rPh sb="0" eb="2">
      <t>ヤネ</t>
    </rPh>
    <rPh sb="3" eb="5">
      <t>テンジョウ</t>
    </rPh>
    <phoneticPr fontId="2"/>
  </si>
  <si>
    <t>床</t>
    <rPh sb="0" eb="1">
      <t>ユカ</t>
    </rPh>
    <phoneticPr fontId="2"/>
  </si>
  <si>
    <t>アクリアα</t>
    <phoneticPr fontId="2"/>
  </si>
  <si>
    <t>製品名</t>
    <rPh sb="2" eb="3">
      <t>メイ</t>
    </rPh>
    <phoneticPr fontId="6"/>
  </si>
  <si>
    <t>型番</t>
    <rPh sb="0" eb="2">
      <t>カタバン</t>
    </rPh>
    <phoneticPr fontId="6"/>
  </si>
  <si>
    <t>断熱材
区分</t>
    <rPh sb="0" eb="3">
      <t>ダンネツザイ</t>
    </rPh>
    <rPh sb="4" eb="6">
      <t>クブン</t>
    </rPh>
    <phoneticPr fontId="6"/>
  </si>
  <si>
    <t>密度</t>
    <phoneticPr fontId="4"/>
  </si>
  <si>
    <t>厚み</t>
    <rPh sb="0" eb="1">
      <t>アツ</t>
    </rPh>
    <phoneticPr fontId="4"/>
  </si>
  <si>
    <t>寸法（mm）</t>
    <rPh sb="0" eb="2">
      <t>スンポウ</t>
    </rPh>
    <phoneticPr fontId="3"/>
  </si>
  <si>
    <t>入数</t>
  </si>
  <si>
    <t>施工坪数</t>
    <rPh sb="0" eb="2">
      <t>セコウ</t>
    </rPh>
    <rPh sb="2" eb="3">
      <t>ツボ</t>
    </rPh>
    <rPh sb="3" eb="4">
      <t>スウ</t>
    </rPh>
    <phoneticPr fontId="6"/>
  </si>
  <si>
    <t>熱抵抗値</t>
    <rPh sb="0" eb="4">
      <t>ネツテイコウチ</t>
    </rPh>
    <phoneticPr fontId="2"/>
  </si>
  <si>
    <t>１ケース当たり
体積（㎥）　　</t>
    <rPh sb="4" eb="5">
      <t>ア</t>
    </rPh>
    <rPh sb="8" eb="10">
      <t>タイセキ</t>
    </rPh>
    <phoneticPr fontId="6"/>
  </si>
  <si>
    <t>2AFGACNA20K-105</t>
    <phoneticPr fontId="3"/>
  </si>
  <si>
    <t>D</t>
    <phoneticPr fontId="3"/>
  </si>
  <si>
    <t>395X2880</t>
    <phoneticPr fontId="4"/>
  </si>
  <si>
    <t>430X2880</t>
    <phoneticPr fontId="4"/>
  </si>
  <si>
    <t>470X2880</t>
    <phoneticPr fontId="4"/>
  </si>
  <si>
    <t>2AFGACMA20K-155</t>
    <phoneticPr fontId="3"/>
  </si>
  <si>
    <t>455X1370</t>
    <phoneticPr fontId="4"/>
  </si>
  <si>
    <t>2AFGACWA20K-89</t>
    <phoneticPr fontId="3"/>
  </si>
  <si>
    <t>425X1370</t>
    <phoneticPr fontId="3"/>
  </si>
  <si>
    <t>2AFGACWA20K-105</t>
    <phoneticPr fontId="3"/>
  </si>
  <si>
    <t>395X1370</t>
    <phoneticPr fontId="4"/>
  </si>
  <si>
    <t>430X1370</t>
    <phoneticPr fontId="4"/>
  </si>
  <si>
    <t>2AFGACWA20K-140</t>
    <phoneticPr fontId="3"/>
  </si>
  <si>
    <t>420X1190</t>
    <phoneticPr fontId="3"/>
  </si>
  <si>
    <t>420X1330</t>
    <phoneticPr fontId="3"/>
  </si>
  <si>
    <t>2AFGACWA28K-89</t>
    <phoneticPr fontId="3"/>
  </si>
  <si>
    <t>380X1330</t>
    <phoneticPr fontId="4"/>
  </si>
  <si>
    <t>420X1330</t>
    <phoneticPr fontId="4"/>
  </si>
  <si>
    <t>2AFGACWA36K-105</t>
    <phoneticPr fontId="3"/>
  </si>
  <si>
    <t>390X1370</t>
    <phoneticPr fontId="4"/>
  </si>
  <si>
    <t>425X1370</t>
    <phoneticPr fontId="4"/>
  </si>
  <si>
    <t>2AFGACUPLA36K-105</t>
    <phoneticPr fontId="3"/>
  </si>
  <si>
    <t>805X805</t>
    <phoneticPr fontId="6"/>
  </si>
  <si>
    <t>アクリアUボードピンレスα36K</t>
    <phoneticPr fontId="3"/>
  </si>
  <si>
    <r>
      <t>アクリアネクスト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</si>
  <si>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</si>
  <si>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28K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</si>
  <si>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36K</t>
    </r>
    <phoneticPr fontId="3"/>
  </si>
  <si>
    <r>
      <t>アクリアマット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</si>
  <si>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t>X</t>
    <phoneticPr fontId="2"/>
  </si>
  <si>
    <t>アクリアUボードピンレスα36K105X805X805</t>
  </si>
  <si>
    <t>設計価格</t>
    <rPh sb="0" eb="2">
      <t>セッケイ</t>
    </rPh>
    <rPh sb="2" eb="4">
      <t>カカク</t>
    </rPh>
    <phoneticPr fontId="2"/>
  </si>
  <si>
    <t>断熱材最低使用量（m3）</t>
    <phoneticPr fontId="2"/>
  </si>
  <si>
    <t>アクリアαシリーズ（除　アクリアαR71、アクリアUボードNTα）</t>
    <rPh sb="10" eb="11">
      <t>ノゾ</t>
    </rPh>
    <phoneticPr fontId="2"/>
  </si>
  <si>
    <t>アクリアマットα20K155X455X1370</t>
  </si>
  <si>
    <t>延べ床面積</t>
    <rPh sb="0" eb="1">
      <t>ノ</t>
    </rPh>
    <rPh sb="2" eb="5">
      <t>ユカメンセキ</t>
    </rPh>
    <phoneticPr fontId="2"/>
  </si>
  <si>
    <t>概算</t>
    <rPh sb="0" eb="2">
      <t>ガイサン</t>
    </rPh>
    <phoneticPr fontId="2"/>
  </si>
  <si>
    <t>断熱材区分　D</t>
    <rPh sb="0" eb="3">
      <t>ダンネツザイ</t>
    </rPh>
    <rPh sb="3" eb="5">
      <t>クブン</t>
    </rPh>
    <phoneticPr fontId="2"/>
  </si>
  <si>
    <t>断熱材区分　A-1、A-2、B、C</t>
    <rPh sb="0" eb="3">
      <t>ダンネツザイ</t>
    </rPh>
    <rPh sb="3" eb="5">
      <t>クブン</t>
    </rPh>
    <phoneticPr fontId="2"/>
  </si>
  <si>
    <t>アクリア・マットエース他（含　アクリアαR71、アクリアUボードNTα）</t>
    <rPh sb="11" eb="12">
      <t>ホカ</t>
    </rPh>
    <rPh sb="13" eb="14">
      <t>フク</t>
    </rPh>
    <phoneticPr fontId="2"/>
  </si>
  <si>
    <t>補助金最低必要ケース</t>
    <rPh sb="0" eb="3">
      <t>ホジョキン</t>
    </rPh>
    <rPh sb="3" eb="5">
      <t>サイテイ</t>
    </rPh>
    <phoneticPr fontId="2"/>
  </si>
  <si>
    <t>※アクリアウールαを天井で使う場合、1割程度少なめに出ますので、ご了承下さい。</t>
    <rPh sb="10" eb="12">
      <t>テンジョウ</t>
    </rPh>
    <rPh sb="13" eb="14">
      <t>ツカ</t>
    </rPh>
    <rPh sb="15" eb="17">
      <t>バアイ</t>
    </rPh>
    <rPh sb="19" eb="20">
      <t>ワリ</t>
    </rPh>
    <rPh sb="20" eb="22">
      <t>テイド</t>
    </rPh>
    <rPh sb="22" eb="23">
      <t>スク</t>
    </rPh>
    <rPh sb="26" eb="27">
      <t>デ</t>
    </rPh>
    <rPh sb="33" eb="35">
      <t>リョウショウ</t>
    </rPh>
    <rPh sb="35" eb="36">
      <t>クダ</t>
    </rPh>
    <phoneticPr fontId="2"/>
  </si>
  <si>
    <t>※アクリアウールを天井で使う場合、1割程度少なめに出ますので、ご了承下さい。</t>
    <rPh sb="9" eb="11">
      <t>テンジョウ</t>
    </rPh>
    <rPh sb="12" eb="13">
      <t>ツカ</t>
    </rPh>
    <rPh sb="14" eb="16">
      <t>バアイ</t>
    </rPh>
    <rPh sb="18" eb="19">
      <t>ワリ</t>
    </rPh>
    <rPh sb="19" eb="21">
      <t>テイド</t>
    </rPh>
    <rPh sb="21" eb="22">
      <t>スク</t>
    </rPh>
    <rPh sb="25" eb="26">
      <t>デ</t>
    </rPh>
    <rPh sb="32" eb="34">
      <t>リョウショウ</t>
    </rPh>
    <rPh sb="34" eb="35">
      <t>クダ</t>
    </rPh>
    <phoneticPr fontId="2"/>
  </si>
  <si>
    <t>1AFGACMAR71-250</t>
    <phoneticPr fontId="3"/>
  </si>
  <si>
    <t>C</t>
    <phoneticPr fontId="3"/>
  </si>
  <si>
    <t>455X1370</t>
    <phoneticPr fontId="3"/>
  </si>
  <si>
    <t>アクリアＵボードNTα20K</t>
    <phoneticPr fontId="3"/>
  </si>
  <si>
    <t>1AFGACUNTA20K-120</t>
    <phoneticPr fontId="3"/>
  </si>
  <si>
    <t>805X805</t>
    <phoneticPr fontId="4"/>
  </si>
  <si>
    <t>820X820</t>
    <phoneticPr fontId="4"/>
  </si>
  <si>
    <t>1AFGACUPL24K-105</t>
    <phoneticPr fontId="3"/>
  </si>
  <si>
    <t>805X805</t>
    <phoneticPr fontId="3"/>
  </si>
  <si>
    <t>805X1820</t>
    <phoneticPr fontId="3"/>
  </si>
  <si>
    <t>1AFGACUPL24K-120</t>
    <phoneticPr fontId="3"/>
  </si>
  <si>
    <t>790X1820</t>
    <phoneticPr fontId="6"/>
  </si>
  <si>
    <t>1AFGACUPLS20K-90</t>
    <phoneticPr fontId="3"/>
  </si>
  <si>
    <t>820X820</t>
    <phoneticPr fontId="6"/>
  </si>
  <si>
    <t>820X888</t>
    <phoneticPr fontId="6"/>
  </si>
  <si>
    <t>820X1820</t>
    <phoneticPr fontId="6"/>
  </si>
  <si>
    <t>アクリアUボードピンレス24K</t>
    <phoneticPr fontId="3"/>
  </si>
  <si>
    <t>1AFGACUPL24K-80</t>
    <phoneticPr fontId="3"/>
  </si>
  <si>
    <t>820Ｘ450</t>
    <phoneticPr fontId="3"/>
  </si>
  <si>
    <t>870Ｘ450</t>
    <phoneticPr fontId="3"/>
  </si>
  <si>
    <t>1AFGACUNT24K-42</t>
    <phoneticPr fontId="6"/>
  </si>
  <si>
    <t>263X1820</t>
    <phoneticPr fontId="3"/>
  </si>
  <si>
    <t>415X1820</t>
    <phoneticPr fontId="3"/>
  </si>
  <si>
    <t>1AFGACUNT24K-80</t>
    <phoneticPr fontId="3"/>
  </si>
  <si>
    <t>263X910</t>
    <phoneticPr fontId="6"/>
  </si>
  <si>
    <t>415X910</t>
    <phoneticPr fontId="3"/>
  </si>
  <si>
    <t>C</t>
  </si>
  <si>
    <t>マットエース10K</t>
    <phoneticPr fontId="4"/>
  </si>
  <si>
    <t>1AFGMA10K-100</t>
    <phoneticPr fontId="6"/>
  </si>
  <si>
    <t>A-2</t>
    <phoneticPr fontId="4"/>
  </si>
  <si>
    <t>430X2740</t>
    <phoneticPr fontId="4"/>
  </si>
  <si>
    <t>470X2740</t>
    <phoneticPr fontId="4"/>
  </si>
  <si>
    <t>C</t>
    <phoneticPr fontId="6"/>
  </si>
  <si>
    <t>マットエースHG16K</t>
    <phoneticPr fontId="4"/>
  </si>
  <si>
    <t>1AFGMAHG16K-50</t>
    <phoneticPr fontId="6"/>
  </si>
  <si>
    <t>C</t>
    <phoneticPr fontId="4"/>
  </si>
  <si>
    <t>395X2740</t>
    <phoneticPr fontId="4"/>
  </si>
  <si>
    <t>マットエースHG24K</t>
    <phoneticPr fontId="4"/>
  </si>
  <si>
    <t>アクリアUボードピンレスS20K</t>
    <phoneticPr fontId="3"/>
  </si>
  <si>
    <t>リフォーム用アクリアUボードピンレス24K</t>
    <rPh sb="5" eb="6">
      <t>ヨウ</t>
    </rPh>
    <phoneticPr fontId="3"/>
  </si>
  <si>
    <t>アクリアUボードNT24K</t>
    <phoneticPr fontId="2"/>
  </si>
  <si>
    <t>1AFGMAHG16K-100</t>
    <phoneticPr fontId="3"/>
  </si>
  <si>
    <t>アクリアジオス32K</t>
    <phoneticPr fontId="3"/>
  </si>
  <si>
    <t>1AFGACHW32K-45</t>
    <phoneticPr fontId="3"/>
  </si>
  <si>
    <t>410X1820</t>
    <phoneticPr fontId="3"/>
  </si>
  <si>
    <t>1AFGACMR57-200</t>
    <phoneticPr fontId="3"/>
  </si>
  <si>
    <t>1AFGACMR45-170</t>
    <phoneticPr fontId="3"/>
  </si>
  <si>
    <t>アクリアネクスト14K</t>
    <phoneticPr fontId="3"/>
  </si>
  <si>
    <t>1AFGACN14K-89</t>
    <phoneticPr fontId="3"/>
  </si>
  <si>
    <t>420X2360</t>
    <phoneticPr fontId="3"/>
  </si>
  <si>
    <t>1AFGACN14K-90</t>
    <phoneticPr fontId="3"/>
  </si>
  <si>
    <t>395X2880</t>
    <phoneticPr fontId="3"/>
  </si>
  <si>
    <t>430X2880</t>
    <phoneticPr fontId="3"/>
  </si>
  <si>
    <t>470X2880</t>
    <phoneticPr fontId="3"/>
  </si>
  <si>
    <t>1AFGACN14K-105</t>
    <phoneticPr fontId="3"/>
  </si>
  <si>
    <t>アクリアマット10K</t>
    <phoneticPr fontId="3"/>
  </si>
  <si>
    <t>1AFGACM10K-50</t>
    <phoneticPr fontId="3"/>
  </si>
  <si>
    <t>B</t>
    <phoneticPr fontId="4"/>
  </si>
  <si>
    <t xml:space="preserve">430X2880 </t>
    <phoneticPr fontId="4"/>
  </si>
  <si>
    <t>1AFGACM10K-100</t>
    <phoneticPr fontId="3"/>
  </si>
  <si>
    <t>アクリアマット14K</t>
    <phoneticPr fontId="3"/>
  </si>
  <si>
    <t>1AFGACM14K-155</t>
    <phoneticPr fontId="3"/>
  </si>
  <si>
    <t>455X1370</t>
    <phoneticPr fontId="6"/>
  </si>
  <si>
    <t>アクリアマット16K</t>
    <phoneticPr fontId="3"/>
  </si>
  <si>
    <t>1AFGACM16K-100</t>
    <phoneticPr fontId="3"/>
  </si>
  <si>
    <t>アクリアウール16K</t>
    <phoneticPr fontId="3"/>
  </si>
  <si>
    <t>1AFGACW16K-89</t>
    <phoneticPr fontId="3"/>
  </si>
  <si>
    <t>375X2350</t>
    <phoneticPr fontId="4"/>
  </si>
  <si>
    <t>425X2350</t>
    <phoneticPr fontId="4"/>
  </si>
  <si>
    <t>375X2740</t>
    <phoneticPr fontId="4"/>
  </si>
  <si>
    <t>425X2740</t>
    <phoneticPr fontId="4"/>
  </si>
  <si>
    <t>1AFGACW16K-105</t>
    <phoneticPr fontId="3"/>
  </si>
  <si>
    <t>395X2740</t>
    <phoneticPr fontId="3"/>
  </si>
  <si>
    <t>430X2740</t>
    <phoneticPr fontId="3"/>
  </si>
  <si>
    <t>1AFGACW16K-120</t>
    <phoneticPr fontId="3"/>
  </si>
  <si>
    <t>380X2880</t>
    <phoneticPr fontId="3"/>
  </si>
  <si>
    <t>425X2880</t>
    <phoneticPr fontId="3"/>
  </si>
  <si>
    <t>1AFGACW16K-140</t>
    <phoneticPr fontId="3"/>
  </si>
  <si>
    <t>810X11000</t>
    <phoneticPr fontId="3"/>
  </si>
  <si>
    <t>1AFGACW16K-50</t>
    <phoneticPr fontId="3"/>
  </si>
  <si>
    <t>910X22000</t>
    <phoneticPr fontId="3"/>
  </si>
  <si>
    <t>910X11000</t>
    <phoneticPr fontId="3"/>
  </si>
  <si>
    <t>アクリアウール24K</t>
    <phoneticPr fontId="3"/>
  </si>
  <si>
    <t>1AFGACW24K-105</t>
    <phoneticPr fontId="3"/>
  </si>
  <si>
    <t>1AFGACW24K-120</t>
    <phoneticPr fontId="3"/>
  </si>
  <si>
    <t>390X2770</t>
    <phoneticPr fontId="3"/>
  </si>
  <si>
    <t>430X2770</t>
    <phoneticPr fontId="3"/>
  </si>
  <si>
    <t>アクリアGパックマット24K</t>
    <phoneticPr fontId="3"/>
  </si>
  <si>
    <t>Gパックマット24K</t>
    <phoneticPr fontId="3"/>
  </si>
  <si>
    <t>アクリアＲ５７　20K</t>
    <phoneticPr fontId="3"/>
  </si>
  <si>
    <t>アクリアＲ４５　14K</t>
    <phoneticPr fontId="3"/>
  </si>
  <si>
    <r>
      <t>アクリア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Ｒ７１　20K</t>
    </r>
    <phoneticPr fontId="3"/>
  </si>
  <si>
    <t>910X2000</t>
    <phoneticPr fontId="6"/>
  </si>
  <si>
    <t>910Ｘ450</t>
    <phoneticPr fontId="3"/>
  </si>
  <si>
    <t>940Ｘ450</t>
    <phoneticPr fontId="3"/>
  </si>
  <si>
    <t>420Ｘ910</t>
    <phoneticPr fontId="3"/>
  </si>
  <si>
    <t>450Ｘ910</t>
    <phoneticPr fontId="3"/>
  </si>
  <si>
    <t>アクリアネクスト14K105X395X2880</t>
  </si>
  <si>
    <t>外壁</t>
    <rPh sb="0" eb="2">
      <t>ガイヘキ</t>
    </rPh>
    <phoneticPr fontId="2"/>
  </si>
  <si>
    <t>床</t>
    <rPh sb="0" eb="1">
      <t>ユカ</t>
    </rPh>
    <phoneticPr fontId="2"/>
  </si>
  <si>
    <t>天井</t>
    <rPh sb="0" eb="2">
      <t>テンジョウ</t>
    </rPh>
    <phoneticPr fontId="2"/>
  </si>
  <si>
    <t>アクリア・マットエース他</t>
    <phoneticPr fontId="2"/>
  </si>
  <si>
    <t>壁</t>
    <rPh sb="0" eb="1">
      <t>カベ</t>
    </rPh>
    <phoneticPr fontId="2"/>
  </si>
  <si>
    <r>
      <t>必要ケース</t>
    </r>
    <r>
      <rPr>
        <sz val="9"/>
        <color theme="1"/>
        <rFont val="メイリオ"/>
        <family val="3"/>
        <charset val="128"/>
      </rPr>
      <t>（概算面積より）</t>
    </r>
    <rPh sb="6" eb="8">
      <t>ガイサン</t>
    </rPh>
    <rPh sb="8" eb="10">
      <t>メンセキ</t>
    </rPh>
    <phoneticPr fontId="2"/>
  </si>
  <si>
    <t>アクリアネクストα20K105X430X2880</t>
  </si>
  <si>
    <t>リフォーム用アクリアUボードピンレス24K80X820Ｘ450</t>
  </si>
  <si>
    <t>アクリアＲ５７　20K200X455X1370</t>
  </si>
  <si>
    <t>部分断熱</t>
    <rPh sb="0" eb="4">
      <t>ブブンダンネツ</t>
    </rPh>
    <phoneticPr fontId="2"/>
  </si>
  <si>
    <t>材工</t>
    <rPh sb="0" eb="2">
      <t>ザイコウ</t>
    </rPh>
    <phoneticPr fontId="2"/>
  </si>
  <si>
    <t>設計価格（円/ケース）</t>
    <rPh sb="0" eb="2">
      <t>セッケイ</t>
    </rPh>
    <rPh sb="2" eb="4">
      <t>カカク</t>
    </rPh>
    <rPh sb="5" eb="6">
      <t>エン</t>
    </rPh>
    <phoneticPr fontId="2"/>
  </si>
  <si>
    <t>アクリアブローS　13K300㎜(330㎜)</t>
  </si>
  <si>
    <t>アクリアブローS　13K300㎜(330㎜)</t>
    <phoneticPr fontId="2"/>
  </si>
  <si>
    <t>アクリアブローS　13K350㎜(385㎜)</t>
    <phoneticPr fontId="2"/>
  </si>
  <si>
    <t>アクリアブローS　13K400㎜(400㎜)</t>
    <phoneticPr fontId="2"/>
  </si>
  <si>
    <t>設計価格（円/面積）</t>
    <rPh sb="0" eb="2">
      <t>セッケイ</t>
    </rPh>
    <rPh sb="2" eb="4">
      <t>カカク</t>
    </rPh>
    <rPh sb="7" eb="9">
      <t>メンセキ</t>
    </rPh>
    <phoneticPr fontId="2"/>
  </si>
  <si>
    <t>アクリアGパックマット24K100X430X1370</t>
  </si>
  <si>
    <t>アクリアブローS　13K400㎜(400㎜)</t>
  </si>
  <si>
    <t>1AFGABS1352</t>
  </si>
  <si>
    <t>1AFGACPLUS16K-105</t>
  </si>
  <si>
    <t>アクリア＋16K105X390X2740</t>
    <phoneticPr fontId="2"/>
  </si>
  <si>
    <t>アクリア＋16K105X425X2740</t>
    <phoneticPr fontId="2"/>
  </si>
  <si>
    <t>390X2740</t>
    <phoneticPr fontId="2"/>
  </si>
  <si>
    <t>425X2740</t>
    <phoneticPr fontId="2"/>
  </si>
  <si>
    <t>アクリアネクストα20K105X395X2880</t>
  </si>
  <si>
    <t>アクリアネクストα20K105X470X2880</t>
  </si>
  <si>
    <t>アクリアウールα20K89X425X1370</t>
  </si>
  <si>
    <t>アクリアウールα20K105X395X1370</t>
  </si>
  <si>
    <t>アクリアウールα20K105X430X1370</t>
  </si>
  <si>
    <t>アクリアウールα20K140X420X1190</t>
  </si>
  <si>
    <t>アクリアウールα20K140X420X1330</t>
  </si>
  <si>
    <t>アクリアウールα28K89X380X1330</t>
  </si>
  <si>
    <t>アクリアウールα28K89X420X1330</t>
  </si>
  <si>
    <t>アクリアウールα36K105X390X1370</t>
  </si>
  <si>
    <t>アクリアウールα36K105X425X1370</t>
  </si>
  <si>
    <t>アクリアGパックマット24K50X430X1370</t>
  </si>
  <si>
    <t>リフォーム用アクリアUボードピンレス24K80X870Ｘ450</t>
  </si>
  <si>
    <t>リフォーム用アクリアUボードピンレス24K80X910Ｘ450</t>
  </si>
  <si>
    <t>リフォーム用アクリアUボードピンレス24K80X940Ｘ450</t>
  </si>
  <si>
    <t>リフォーム用アクリアUボードピンレス24K80X420Ｘ910</t>
  </si>
  <si>
    <t>リフォーム用アクリアUボードピンレス24K80X450Ｘ910</t>
  </si>
  <si>
    <t>アクリアＵボードNTα20K120X805X805</t>
  </si>
  <si>
    <t>アクリアＵボードNTα20K120X820X820</t>
  </si>
  <si>
    <t>アクリアUボードピンレス24K105X805X805</t>
  </si>
  <si>
    <t>アクリアUボードピンレス24K105X805X1820</t>
  </si>
  <si>
    <t>アクリアUボードピンレス24K120X790X1820</t>
  </si>
  <si>
    <t>アクリアUボードピンレスS20K90X805X805</t>
  </si>
  <si>
    <t>アクリアUボードピンレスS20K90X820X820</t>
  </si>
  <si>
    <t>アクリアUボードピンレスS20K90X820X888</t>
  </si>
  <si>
    <t>アクリアUボードピンレスS20K90X820X1820</t>
  </si>
  <si>
    <t>アクリアUボードピンレスS20K90X910X2000</t>
  </si>
  <si>
    <t>アクリアUボードNT24K42X263X1820</t>
  </si>
  <si>
    <t>アクリアUボードNT24K42X415X1820</t>
  </si>
  <si>
    <t>アクリアUボードNT24K80X263X910</t>
  </si>
  <si>
    <t>アクリアUボードNT24K80X415X910</t>
  </si>
  <si>
    <t>アクリアウール16K89X375X2350</t>
  </si>
  <si>
    <t>アクリアウール16K89X425X2350</t>
  </si>
  <si>
    <t>アクリアウール16K89X375X2740</t>
  </si>
  <si>
    <t>アクリアウール16K89X425X2740</t>
  </si>
  <si>
    <t>アクリアウール16K105X395X2740</t>
  </si>
  <si>
    <t>アクリアウール16K105X430X2740</t>
  </si>
  <si>
    <t>アクリアウール16K120X380X2880</t>
  </si>
  <si>
    <t>アクリアウール16K120X425X2880</t>
  </si>
  <si>
    <t>アクリアウール16K140X375X2350</t>
  </si>
  <si>
    <t>アクリアウール16K140X425X2350</t>
  </si>
  <si>
    <t>アクリアウール16K105X810X11000</t>
  </si>
  <si>
    <t>アクリアウール16K50X910X22000</t>
  </si>
  <si>
    <t>アクリアウール16K105X910X11000</t>
  </si>
  <si>
    <t>アクリアウール24K105X395X2880</t>
  </si>
  <si>
    <t>アクリアウール24K105X430X2880</t>
  </si>
  <si>
    <t>アクリアウール24K120X390X2770</t>
  </si>
  <si>
    <t>アクリアウール24K120X430X2770</t>
  </si>
  <si>
    <t>アクリアネクスト14K89X420X2360</t>
  </si>
  <si>
    <t>アクリアネクスト14K90X395X2880</t>
  </si>
  <si>
    <t>アクリアネクスト14K90X430X2880</t>
  </si>
  <si>
    <t>アクリアネクスト14K90X470X2880</t>
  </si>
  <si>
    <t>アクリアネクスト14K105X430X2880</t>
  </si>
  <si>
    <t>アクリアネクスト14K105X470X2880</t>
  </si>
  <si>
    <t xml:space="preserve">アクリアマット10K50X430X2880 </t>
  </si>
  <si>
    <t>アクリアマット10K100X395X2880</t>
  </si>
  <si>
    <t>アクリアマット10K100X430X2880</t>
  </si>
  <si>
    <t>アクリアマット10K100X470X2880</t>
  </si>
  <si>
    <t>アクリアマット16K100X430X2880</t>
  </si>
  <si>
    <t>アクリアジオス32K45X410X1820</t>
  </si>
  <si>
    <t>マットエース10K100X430X2740</t>
  </si>
  <si>
    <t>マットエース10K100X470X2740</t>
  </si>
  <si>
    <t>マットエースHG16K50X430X2740</t>
  </si>
  <si>
    <t>マットエースHG16K100X395X2740</t>
  </si>
  <si>
    <t>マットエースHG16K100X430X2740</t>
  </si>
  <si>
    <t>Gパックマット24K50X430X1370</t>
  </si>
  <si>
    <t>Gパックマット24K100X430X1370</t>
  </si>
  <si>
    <t>アクリアαＲ７１　20K250X455X1370</t>
  </si>
  <si>
    <t>アクリアＲ４５　14K170X455X1370</t>
  </si>
  <si>
    <t>アクリアマット14K155X455X1370</t>
  </si>
  <si>
    <t/>
  </si>
  <si>
    <t>D</t>
    <phoneticPr fontId="4"/>
  </si>
  <si>
    <t>概算ですので、参考値としてご利用ください。</t>
    <rPh sb="0" eb="2">
      <t>ガイサン</t>
    </rPh>
    <rPh sb="7" eb="10">
      <t>サンコウチ</t>
    </rPh>
    <rPh sb="14" eb="16">
      <t>リヨウ</t>
    </rPh>
    <phoneticPr fontId="2"/>
  </si>
  <si>
    <t>1AFGMAHG24K-50</t>
    <phoneticPr fontId="6"/>
  </si>
  <si>
    <t>1AFGMAHG24K-100</t>
    <phoneticPr fontId="6"/>
  </si>
  <si>
    <t>マットエースHG24K50X430X1370</t>
    <phoneticPr fontId="2"/>
  </si>
  <si>
    <t>マットエースHG24K100X430X1370</t>
    <phoneticPr fontId="2"/>
  </si>
  <si>
    <t>1AFGGPM24K-50</t>
    <phoneticPr fontId="3"/>
  </si>
  <si>
    <t>1AFGGPM24K-100</t>
    <phoneticPr fontId="3"/>
  </si>
  <si>
    <t>2AFGAGPM24K-50</t>
    <phoneticPr fontId="3"/>
  </si>
  <si>
    <t>2AFGAGPM24K-100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</si>
</sst>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&quot;枚&quot;"/>
    <numFmt numFmtId="178" formatCode="&quot;約&quot;0.0&quot;坪&quot;"/>
    <numFmt numFmtId="179" formatCode="0.000_ "/>
    <numFmt numFmtId="180" formatCode="0.000_);[Red]\(0.000\)"/>
    <numFmt numFmtId="181" formatCode="&quot;約&quot;0.00&quot;坪&quot;"/>
    <numFmt numFmtId="182" formatCode="#,##0.0;[Red]\-#,##0.0"/>
    <numFmt numFmtId="183" formatCode="#,##0.000;[Red]\-#,##0.000"/>
    <numFmt numFmtId="184" formatCode="0&quot;ロール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Calibri"/>
      <family val="3"/>
      <charset val="161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9933FF"/>
      <name val="メイリオ"/>
      <family val="3"/>
      <charset val="128"/>
    </font>
    <font>
      <b/>
      <sz val="12"/>
      <color theme="5" tint="-0.249977111117893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1"/>
      <color rgb="FFFF000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FDBF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7" fillId="4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6" borderId="1" xfId="3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179" fontId="7" fillId="7" borderId="1" xfId="3" applyNumberFormat="1" applyFont="1" applyFill="1" applyBorder="1" applyAlignment="1">
      <alignment horizontal="left" vertical="center"/>
    </xf>
    <xf numFmtId="179" fontId="7" fillId="7" borderId="1" xfId="2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6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8" fillId="6" borderId="1" xfId="2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1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12" fillId="0" borderId="0" xfId="1" quotePrefix="1" applyFont="1" applyBorder="1" applyAlignment="1">
      <alignment horizontal="center" vertical="center"/>
    </xf>
    <xf numFmtId="38" fontId="12" fillId="0" borderId="1" xfId="1" quotePrefix="1" applyFont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9" borderId="1" xfId="0" applyFont="1" applyFill="1" applyBorder="1">
      <alignment vertical="center"/>
    </xf>
    <xf numFmtId="176" fontId="13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8" fontId="7" fillId="0" borderId="0" xfId="1" applyFont="1" applyAlignment="1">
      <alignment horizontal="left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83" fontId="5" fillId="0" borderId="0" xfId="1" applyNumberFormat="1" applyFont="1" applyAlignment="1">
      <alignment horizontal="left" vertical="center"/>
    </xf>
    <xf numFmtId="0" fontId="7" fillId="1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7" fillId="7" borderId="2" xfId="3" applyNumberFormat="1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6" borderId="2" xfId="3" applyFont="1" applyFill="1" applyBorder="1" applyAlignment="1">
      <alignment horizontal="left" vertical="center" wrapText="1"/>
    </xf>
    <xf numFmtId="0" fontId="7" fillId="6" borderId="2" xfId="3" applyFont="1" applyFill="1" applyBorder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/>
    </xf>
    <xf numFmtId="178" fontId="7" fillId="0" borderId="2" xfId="0" applyNumberFormat="1" applyFont="1" applyBorder="1" applyAlignment="1">
      <alignment horizontal="left" vertical="center"/>
    </xf>
    <xf numFmtId="0" fontId="7" fillId="10" borderId="2" xfId="0" applyFont="1" applyFill="1" applyBorder="1" applyAlignment="1">
      <alignment horizontal="left" vertical="center"/>
    </xf>
    <xf numFmtId="177" fontId="7" fillId="10" borderId="2" xfId="0" applyNumberFormat="1" applyFont="1" applyFill="1" applyBorder="1" applyAlignment="1">
      <alignment horizontal="left" vertical="center"/>
    </xf>
    <xf numFmtId="178" fontId="7" fillId="10" borderId="2" xfId="0" applyNumberFormat="1" applyFont="1" applyFill="1" applyBorder="1" applyAlignment="1">
      <alignment horizontal="left" vertical="center"/>
    </xf>
    <xf numFmtId="180" fontId="7" fillId="7" borderId="2" xfId="3" applyNumberFormat="1" applyFont="1" applyFill="1" applyBorder="1" applyAlignment="1">
      <alignment horizontal="left" vertical="center"/>
    </xf>
    <xf numFmtId="177" fontId="7" fillId="8" borderId="2" xfId="0" applyNumberFormat="1" applyFont="1" applyFill="1" applyBorder="1" applyAlignment="1">
      <alignment horizontal="left" vertical="center"/>
    </xf>
    <xf numFmtId="178" fontId="7" fillId="8" borderId="2" xfId="0" applyNumberFormat="1" applyFont="1" applyFill="1" applyBorder="1" applyAlignment="1">
      <alignment horizontal="left" vertical="center"/>
    </xf>
    <xf numFmtId="0" fontId="7" fillId="10" borderId="2" xfId="0" applyFont="1" applyFill="1" applyBorder="1" applyAlignment="1">
      <alignment horizontal="left" vertical="center" wrapText="1"/>
    </xf>
    <xf numFmtId="181" fontId="7" fillId="10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shrinkToFit="1"/>
    </xf>
    <xf numFmtId="179" fontId="7" fillId="8" borderId="2" xfId="3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6" borderId="2" xfId="0" quotePrefix="1" applyFont="1" applyFill="1" applyBorder="1" applyAlignment="1">
      <alignment horizontal="left" vertical="center"/>
    </xf>
    <xf numFmtId="0" fontId="7" fillId="6" borderId="2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left" vertical="center"/>
    </xf>
    <xf numFmtId="179" fontId="7" fillId="7" borderId="2" xfId="2" applyNumberFormat="1" applyFont="1" applyFill="1" applyBorder="1" applyAlignment="1">
      <alignment horizontal="left" vertical="center"/>
    </xf>
    <xf numFmtId="182" fontId="7" fillId="7" borderId="2" xfId="1" applyNumberFormat="1" applyFont="1" applyFill="1" applyBorder="1" applyAlignment="1">
      <alignment horizontal="left" vertical="center"/>
    </xf>
    <xf numFmtId="184" fontId="7" fillId="10" borderId="2" xfId="0" applyNumberFormat="1" applyFont="1" applyFill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38" fontId="7" fillId="7" borderId="2" xfId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49" fontId="7" fillId="8" borderId="2" xfId="0" applyNumberFormat="1" applyFont="1" applyFill="1" applyBorder="1" applyAlignment="1">
      <alignment horizontal="left" vertical="center"/>
    </xf>
    <xf numFmtId="182" fontId="7" fillId="8" borderId="2" xfId="1" applyNumberFormat="1" applyFont="1" applyFill="1" applyBorder="1" applyAlignment="1">
      <alignment horizontal="left" vertical="center"/>
    </xf>
    <xf numFmtId="0" fontId="7" fillId="7" borderId="2" xfId="0" quotePrefix="1" applyFont="1" applyFill="1" applyBorder="1" applyAlignment="1">
      <alignment horizontal="left" vertical="center"/>
    </xf>
    <xf numFmtId="38" fontId="7" fillId="7" borderId="2" xfId="1" applyNumberFormat="1" applyFont="1" applyFill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38" fontId="9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20" fillId="0" borderId="0" xfId="0" applyFont="1">
      <alignment vertical="center"/>
    </xf>
    <xf numFmtId="176" fontId="20" fillId="8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 vertical="center"/>
    </xf>
    <xf numFmtId="0" fontId="12" fillId="11" borderId="1" xfId="0" applyFont="1" applyFill="1" applyBorder="1" applyAlignment="1">
      <alignment vertical="center"/>
    </xf>
    <xf numFmtId="0" fontId="12" fillId="11" borderId="1" xfId="0" applyFont="1" applyFill="1" applyBorder="1">
      <alignment vertical="center"/>
    </xf>
    <xf numFmtId="0" fontId="13" fillId="11" borderId="1" xfId="0" applyFont="1" applyFill="1" applyBorder="1" applyAlignment="1">
      <alignment horizontal="center" vertical="center"/>
    </xf>
    <xf numFmtId="176" fontId="13" fillId="11" borderId="1" xfId="0" applyNumberFormat="1" applyFont="1" applyFill="1" applyBorder="1" applyAlignment="1">
      <alignment horizontal="center" vertical="center"/>
    </xf>
    <xf numFmtId="176" fontId="20" fillId="11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2" xfId="0" applyBorder="1">
      <alignment vertical="center"/>
    </xf>
    <xf numFmtId="0" fontId="12" fillId="0" borderId="0" xfId="0" applyFont="1" applyAlignment="1">
      <alignment horizontal="center" vertical="center"/>
    </xf>
    <xf numFmtId="0" fontId="7" fillId="8" borderId="3" xfId="2" applyFont="1" applyFill="1" applyBorder="1" applyAlignment="1">
      <alignment horizontal="left" vertical="center" wrapText="1"/>
    </xf>
    <xf numFmtId="0" fontId="7" fillId="6" borderId="4" xfId="2" applyFont="1" applyFill="1" applyBorder="1" applyAlignment="1">
      <alignment horizontal="left" vertical="center" wrapText="1"/>
    </xf>
    <xf numFmtId="0" fontId="7" fillId="6" borderId="5" xfId="2" applyFont="1" applyFill="1" applyBorder="1" applyAlignment="1">
      <alignment horizontal="left" vertical="center" wrapText="1"/>
    </xf>
  </cellXfs>
  <cellStyles count="5">
    <cellStyle name="桁区切り" xfId="1" builtinId="6"/>
    <cellStyle name="標準" xfId="0" builtinId="0"/>
    <cellStyle name="標準 2 2 2" xfId="4" xr:uid="{22D60AB7-11C0-454A-937C-D2F99C700D7D}"/>
    <cellStyle name="標準 2 2_（み）最終型番登録（旭ファイバー）" xfId="2" xr:uid="{E0E91B27-2D23-4F65-BEE2-DB0B34CA72F5}"/>
    <cellStyle name="標準 2 2_最終型番登録（旭ファイバー）" xfId="3" xr:uid="{FE2A5761-B2CF-4A3C-A7A0-7B0FC844591C}"/>
  </cellStyles>
  <dxfs count="0"/>
  <tableStyles count="0" defaultTableStyle="TableStyleMedium2" defaultPivotStyle="PivotStyleLight16"/>
  <colors>
    <mruColors>
      <color rgb="FFFFFFBD"/>
      <color rgb="FFE8D1FF"/>
      <color rgb="FF9933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66676</xdr:rowOff>
    </xdr:to>
    <xdr:sp macro="" textlink="">
      <xdr:nvSpPr>
        <xdr:cNvPr id="4" name="AutoShape 30" descr="neomafoamロゴ">
          <a:extLst>
            <a:ext uri="{FF2B5EF4-FFF2-40B4-BE49-F238E27FC236}">
              <a16:creationId xmlns:a16="http://schemas.microsoft.com/office/drawing/2014/main" id="{5C4E5BC7-5F86-4BCE-995E-7D4457EB64A5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3525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</xdr:row>
      <xdr:rowOff>176334</xdr:rowOff>
    </xdr:from>
    <xdr:to>
      <xdr:col>2</xdr:col>
      <xdr:colOff>1124937</xdr:colOff>
      <xdr:row>4</xdr:row>
      <xdr:rowOff>87771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2F7C0105-9431-FE39-9851-1F14555E6571}"/>
            </a:ext>
          </a:extLst>
        </xdr:cNvPr>
        <xdr:cNvSpPr txBox="1"/>
      </xdr:nvSpPr>
      <xdr:spPr>
        <a:xfrm>
          <a:off x="676275" y="538284"/>
          <a:ext cx="5573112" cy="62581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3200" b="1">
              <a:solidFill>
                <a:srgbClr val="0099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子育てグリーン住宅支援事業</a:t>
          </a:r>
        </a:p>
      </xdr:txBody>
    </xdr:sp>
    <xdr:clientData/>
  </xdr:twoCellAnchor>
  <xdr:twoCellAnchor editAs="oneCell">
    <xdr:from>
      <xdr:col>2</xdr:col>
      <xdr:colOff>1165745</xdr:colOff>
      <xdr:row>1</xdr:row>
      <xdr:rowOff>189518</xdr:rowOff>
    </xdr:from>
    <xdr:to>
      <xdr:col>2</xdr:col>
      <xdr:colOff>2038123</xdr:colOff>
      <xdr:row>5</xdr:row>
      <xdr:rowOff>100133</xdr:rowOff>
    </xdr:to>
    <xdr:pic>
      <xdr:nvPicPr>
        <xdr:cNvPr id="7" name="図 6" descr="挿絵 が含まれている画像&#10;&#10;自動的に生成された説明">
          <a:extLst>
            <a:ext uri="{FF2B5EF4-FFF2-40B4-BE49-F238E27FC236}">
              <a16:creationId xmlns:a16="http://schemas.microsoft.com/office/drawing/2014/main" id="{73DD531B-3E44-1A92-D584-9C608165A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9" t="8629"/>
        <a:stretch/>
      </xdr:blipFill>
      <xdr:spPr>
        <a:xfrm>
          <a:off x="6290195" y="551468"/>
          <a:ext cx="872378" cy="86311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0</xdr:row>
      <xdr:rowOff>25147</xdr:rowOff>
    </xdr:from>
    <xdr:to>
      <xdr:col>3</xdr:col>
      <xdr:colOff>28575</xdr:colOff>
      <xdr:row>1</xdr:row>
      <xdr:rowOff>171450</xdr:rowOff>
    </xdr:to>
    <xdr:sp macro="" textlink="">
      <xdr:nvSpPr>
        <xdr:cNvPr id="8" name="スクロール: 横 7">
          <a:extLst>
            <a:ext uri="{FF2B5EF4-FFF2-40B4-BE49-F238E27FC236}">
              <a16:creationId xmlns:a16="http://schemas.microsoft.com/office/drawing/2014/main" id="{E42068A3-8FF5-AE42-1663-5AFA05F1BDD9}"/>
            </a:ext>
          </a:extLst>
        </xdr:cNvPr>
        <xdr:cNvSpPr/>
      </xdr:nvSpPr>
      <xdr:spPr>
        <a:xfrm>
          <a:off x="171450" y="25147"/>
          <a:ext cx="7896225" cy="508253"/>
        </a:xfrm>
        <a:prstGeom prst="horizontalScroll">
          <a:avLst/>
        </a:prstGeom>
        <a:solidFill>
          <a:srgbClr val="FFEFFF"/>
        </a:solidFill>
        <a:ln>
          <a:solidFill>
            <a:srgbClr val="FF99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戸建住宅リフォーム 　必要ケース数計算</a:t>
          </a:r>
        </a:p>
      </xdr:txBody>
    </xdr:sp>
    <xdr:clientData/>
  </xdr:twoCellAnchor>
  <xdr:twoCellAnchor>
    <xdr:from>
      <xdr:col>1</xdr:col>
      <xdr:colOff>574231</xdr:colOff>
      <xdr:row>5</xdr:row>
      <xdr:rowOff>190501</xdr:rowOff>
    </xdr:from>
    <xdr:to>
      <xdr:col>1</xdr:col>
      <xdr:colOff>1665400</xdr:colOff>
      <xdr:row>6</xdr:row>
      <xdr:rowOff>186504</xdr:rowOff>
    </xdr:to>
    <xdr:sp macro="" textlink="">
      <xdr:nvSpPr>
        <xdr:cNvPr id="9" name="テキスト ボックス 19">
          <a:extLst>
            <a:ext uri="{FF2B5EF4-FFF2-40B4-BE49-F238E27FC236}">
              <a16:creationId xmlns:a16="http://schemas.microsoft.com/office/drawing/2014/main" id="{EAC56FE1-320C-F705-7DFA-E7671538184E}"/>
            </a:ext>
          </a:extLst>
        </xdr:cNvPr>
        <xdr:cNvSpPr txBox="1"/>
      </xdr:nvSpPr>
      <xdr:spPr>
        <a:xfrm>
          <a:off x="2898331" y="1504951"/>
          <a:ext cx="1091169" cy="2341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  <xdr:twoCellAnchor editAs="oneCell">
    <xdr:from>
      <xdr:col>0</xdr:col>
      <xdr:colOff>95250</xdr:colOff>
      <xdr:row>6</xdr:row>
      <xdr:rowOff>132240</xdr:rowOff>
    </xdr:from>
    <xdr:to>
      <xdr:col>1</xdr:col>
      <xdr:colOff>1447800</xdr:colOff>
      <xdr:row>9</xdr:row>
      <xdr:rowOff>200024</xdr:rowOff>
    </xdr:to>
    <xdr:pic>
      <xdr:nvPicPr>
        <xdr:cNvPr id="11" name="table">
          <a:extLst>
            <a:ext uri="{FF2B5EF4-FFF2-40B4-BE49-F238E27FC236}">
              <a16:creationId xmlns:a16="http://schemas.microsoft.com/office/drawing/2014/main" id="{4D3EF10D-8F32-41D9-F7B3-CB84F4A0E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00"/>
        <a:stretch/>
      </xdr:blipFill>
      <xdr:spPr>
        <a:xfrm>
          <a:off x="95250" y="1684815"/>
          <a:ext cx="3676650" cy="782159"/>
        </a:xfrm>
        <a:prstGeom prst="rect">
          <a:avLst/>
        </a:prstGeom>
      </xdr:spPr>
    </xdr:pic>
    <xdr:clientData/>
  </xdr:twoCellAnchor>
  <xdr:twoCellAnchor editAs="oneCell">
    <xdr:from>
      <xdr:col>1</xdr:col>
      <xdr:colOff>1590674</xdr:colOff>
      <xdr:row>6</xdr:row>
      <xdr:rowOff>135554</xdr:rowOff>
    </xdr:from>
    <xdr:to>
      <xdr:col>2</xdr:col>
      <xdr:colOff>1595640</xdr:colOff>
      <xdr:row>13</xdr:row>
      <xdr:rowOff>123824</xdr:rowOff>
    </xdr:to>
    <xdr:pic>
      <xdr:nvPicPr>
        <xdr:cNvPr id="12" name="table">
          <a:extLst>
            <a:ext uri="{FF2B5EF4-FFF2-40B4-BE49-F238E27FC236}">
              <a16:creationId xmlns:a16="http://schemas.microsoft.com/office/drawing/2014/main" id="{78E63AFD-5859-2DFF-345D-C5D97E194D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035" r="30418"/>
        <a:stretch/>
      </xdr:blipFill>
      <xdr:spPr>
        <a:xfrm>
          <a:off x="3914774" y="1688129"/>
          <a:ext cx="2862466" cy="1655145"/>
        </a:xfrm>
        <a:prstGeom prst="rect">
          <a:avLst/>
        </a:prstGeom>
      </xdr:spPr>
    </xdr:pic>
    <xdr:clientData/>
  </xdr:twoCellAnchor>
  <xdr:twoCellAnchor editAs="oneCell">
    <xdr:from>
      <xdr:col>0</xdr:col>
      <xdr:colOff>94333</xdr:colOff>
      <xdr:row>5</xdr:row>
      <xdr:rowOff>6666</xdr:rowOff>
    </xdr:from>
    <xdr:to>
      <xdr:col>0</xdr:col>
      <xdr:colOff>591729</xdr:colOff>
      <xdr:row>6</xdr:row>
      <xdr:rowOff>82367</xdr:rowOff>
    </xdr:to>
    <xdr:pic>
      <xdr:nvPicPr>
        <xdr:cNvPr id="13" name="図 12" descr="ロゴ&#10;&#10;自動的に生成された説明">
          <a:extLst>
            <a:ext uri="{FF2B5EF4-FFF2-40B4-BE49-F238E27FC236}">
              <a16:creationId xmlns:a16="http://schemas.microsoft.com/office/drawing/2014/main" id="{D3B2DBA4-2590-F543-6116-3D6A07F593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94333" y="1340166"/>
          <a:ext cx="497396" cy="3138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67864</xdr:rowOff>
    </xdr:from>
    <xdr:to>
      <xdr:col>0</xdr:col>
      <xdr:colOff>1809750</xdr:colOff>
      <xdr:row>6</xdr:row>
      <xdr:rowOff>155469</xdr:rowOff>
    </xdr:to>
    <xdr:sp macro="" textlink="">
      <xdr:nvSpPr>
        <xdr:cNvPr id="14" name="テキスト ボックス 43">
          <a:extLst>
            <a:ext uri="{FF2B5EF4-FFF2-40B4-BE49-F238E27FC236}">
              <a16:creationId xmlns:a16="http://schemas.microsoft.com/office/drawing/2014/main" id="{68DBA897-4BB9-C6EC-5068-F33F3E88E6BD}"/>
            </a:ext>
          </a:extLst>
        </xdr:cNvPr>
        <xdr:cNvSpPr txBox="1"/>
      </xdr:nvSpPr>
      <xdr:spPr>
        <a:xfrm>
          <a:off x="0" y="1401364"/>
          <a:ext cx="180975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断熱改修の補助額</a:t>
          </a:r>
        </a:p>
      </xdr:txBody>
    </xdr:sp>
    <xdr:clientData/>
  </xdr:twoCellAnchor>
  <xdr:twoCellAnchor editAs="oneCell">
    <xdr:from>
      <xdr:col>1</xdr:col>
      <xdr:colOff>1560938</xdr:colOff>
      <xdr:row>5</xdr:row>
      <xdr:rowOff>71721</xdr:rowOff>
    </xdr:from>
    <xdr:to>
      <xdr:col>1</xdr:col>
      <xdr:colOff>2058334</xdr:colOff>
      <xdr:row>6</xdr:row>
      <xdr:rowOff>147422</xdr:rowOff>
    </xdr:to>
    <xdr:pic>
      <xdr:nvPicPr>
        <xdr:cNvPr id="15" name="図 14" descr="ロゴ&#10;&#10;自動的に生成された説明">
          <a:extLst>
            <a:ext uri="{FF2B5EF4-FFF2-40B4-BE49-F238E27FC236}">
              <a16:creationId xmlns:a16="http://schemas.microsoft.com/office/drawing/2014/main" id="{7B472EC7-173B-3FDC-4ABA-02C44DC38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3885038" y="1386171"/>
          <a:ext cx="497396" cy="313826"/>
        </a:xfrm>
        <a:prstGeom prst="rect">
          <a:avLst/>
        </a:prstGeom>
      </xdr:spPr>
    </xdr:pic>
    <xdr:clientData/>
  </xdr:twoCellAnchor>
  <xdr:twoCellAnchor>
    <xdr:from>
      <xdr:col>1</xdr:col>
      <xdr:colOff>1628775</xdr:colOff>
      <xdr:row>5</xdr:row>
      <xdr:rowOff>95623</xdr:rowOff>
    </xdr:from>
    <xdr:to>
      <xdr:col>2</xdr:col>
      <xdr:colOff>981075</xdr:colOff>
      <xdr:row>6</xdr:row>
      <xdr:rowOff>183228</xdr:rowOff>
    </xdr:to>
    <xdr:sp macro="" textlink="">
      <xdr:nvSpPr>
        <xdr:cNvPr id="16" name="テキスト ボックス 46">
          <a:extLst>
            <a:ext uri="{FF2B5EF4-FFF2-40B4-BE49-F238E27FC236}">
              <a16:creationId xmlns:a16="http://schemas.microsoft.com/office/drawing/2014/main" id="{93239275-F112-4526-9F04-31C4C959347C}"/>
            </a:ext>
          </a:extLst>
        </xdr:cNvPr>
        <xdr:cNvSpPr txBox="1"/>
      </xdr:nvSpPr>
      <xdr:spPr>
        <a:xfrm>
          <a:off x="3952875" y="1410073"/>
          <a:ext cx="220980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断熱改修の最低使用量</a:t>
          </a:r>
        </a:p>
      </xdr:txBody>
    </xdr:sp>
    <xdr:clientData/>
  </xdr:twoCellAnchor>
  <xdr:twoCellAnchor>
    <xdr:from>
      <xdr:col>3</xdr:col>
      <xdr:colOff>952499</xdr:colOff>
      <xdr:row>2</xdr:row>
      <xdr:rowOff>19050</xdr:rowOff>
    </xdr:from>
    <xdr:to>
      <xdr:col>3</xdr:col>
      <xdr:colOff>2981325</xdr:colOff>
      <xdr:row>8</xdr:row>
      <xdr:rowOff>9526</xdr:rowOff>
    </xdr:to>
    <xdr:sp macro="" textlink="">
      <xdr:nvSpPr>
        <xdr:cNvPr id="18" name="吹き出し: 円形 17">
          <a:extLst>
            <a:ext uri="{FF2B5EF4-FFF2-40B4-BE49-F238E27FC236}">
              <a16:creationId xmlns:a16="http://schemas.microsoft.com/office/drawing/2014/main" id="{667C7EA6-8D44-0DE8-5C7A-5141ED35A571}"/>
            </a:ext>
          </a:extLst>
        </xdr:cNvPr>
        <xdr:cNvSpPr/>
      </xdr:nvSpPr>
      <xdr:spPr>
        <a:xfrm>
          <a:off x="8991599" y="619125"/>
          <a:ext cx="2028826" cy="1419226"/>
        </a:xfrm>
        <a:prstGeom prst="wedgeEllipseCallout">
          <a:avLst/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ピンクのセルは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選択してね！</a:t>
          </a:r>
        </a:p>
      </xdr:txBody>
    </xdr:sp>
    <xdr:clientData/>
  </xdr:twoCellAnchor>
  <xdr:twoCellAnchor>
    <xdr:from>
      <xdr:col>3</xdr:col>
      <xdr:colOff>1352550</xdr:colOff>
      <xdr:row>3</xdr:row>
      <xdr:rowOff>95250</xdr:rowOff>
    </xdr:from>
    <xdr:to>
      <xdr:col>3</xdr:col>
      <xdr:colOff>2600325</xdr:colOff>
      <xdr:row>4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09EB16C-C439-1110-9210-B38D084E357F}"/>
            </a:ext>
          </a:extLst>
        </xdr:cNvPr>
        <xdr:cNvSpPr/>
      </xdr:nvSpPr>
      <xdr:spPr>
        <a:xfrm>
          <a:off x="9391650" y="933450"/>
          <a:ext cx="1247775" cy="333375"/>
        </a:xfrm>
        <a:prstGeom prst="rect">
          <a:avLst/>
        </a:prstGeom>
        <a:solidFill>
          <a:srgbClr val="FF99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771526</xdr:colOff>
      <xdr:row>7</xdr:row>
      <xdr:rowOff>38099</xdr:rowOff>
    </xdr:from>
    <xdr:to>
      <xdr:col>3</xdr:col>
      <xdr:colOff>2257426</xdr:colOff>
      <xdr:row>13</xdr:row>
      <xdr:rowOff>95249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B9A76F0-A73D-FD68-EC53-10ACBC6C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6" y="1828799"/>
          <a:ext cx="1485900" cy="1485900"/>
        </a:xfrm>
        <a:prstGeom prst="rect">
          <a:avLst/>
        </a:prstGeom>
      </xdr:spPr>
    </xdr:pic>
    <xdr:clientData/>
  </xdr:twoCellAnchor>
  <xdr:twoCellAnchor>
    <xdr:from>
      <xdr:col>2</xdr:col>
      <xdr:colOff>2571750</xdr:colOff>
      <xdr:row>3</xdr:row>
      <xdr:rowOff>142875</xdr:rowOff>
    </xdr:from>
    <xdr:to>
      <xdr:col>3</xdr:col>
      <xdr:colOff>581026</xdr:colOff>
      <xdr:row>7</xdr:row>
      <xdr:rowOff>28574</xdr:rowOff>
    </xdr:to>
    <xdr:sp macro="" textlink="">
      <xdr:nvSpPr>
        <xdr:cNvPr id="21" name="吹き出し: 円形 20">
          <a:extLst>
            <a:ext uri="{FF2B5EF4-FFF2-40B4-BE49-F238E27FC236}">
              <a16:creationId xmlns:a16="http://schemas.microsoft.com/office/drawing/2014/main" id="{7499E8FA-934D-4868-BE1B-ABBA907362CE}"/>
            </a:ext>
          </a:extLst>
        </xdr:cNvPr>
        <xdr:cNvSpPr/>
      </xdr:nvSpPr>
      <xdr:spPr>
        <a:xfrm>
          <a:off x="7753350" y="981075"/>
          <a:ext cx="866776" cy="838199"/>
        </a:xfrm>
        <a:prstGeom prst="wedgeEllipseCallout">
          <a:avLst>
            <a:gd name="adj1" fmla="val 8700"/>
            <a:gd name="adj2" fmla="val 68038"/>
          </a:avLst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ここは入力！</a:t>
          </a:r>
        </a:p>
      </xdr:txBody>
    </xdr:sp>
    <xdr:clientData/>
  </xdr:twoCellAnchor>
  <xdr:twoCellAnchor>
    <xdr:from>
      <xdr:col>3</xdr:col>
      <xdr:colOff>447675</xdr:colOff>
      <xdr:row>7</xdr:row>
      <xdr:rowOff>209551</xdr:rowOff>
    </xdr:from>
    <xdr:to>
      <xdr:col>3</xdr:col>
      <xdr:colOff>857250</xdr:colOff>
      <xdr:row>9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9E7A2F-046E-FE72-2729-693637A23864}"/>
            </a:ext>
          </a:extLst>
        </xdr:cNvPr>
        <xdr:cNvSpPr txBox="1"/>
      </xdr:nvSpPr>
      <xdr:spPr>
        <a:xfrm>
          <a:off x="8486775" y="200025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2838450</xdr:colOff>
      <xdr:row>7</xdr:row>
      <xdr:rowOff>180975</xdr:rowOff>
    </xdr:from>
    <xdr:to>
      <xdr:col>3</xdr:col>
      <xdr:colOff>485775</xdr:colOff>
      <xdr:row>9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0A2959-EC8F-01D6-058E-DCBCD72ED5F9}"/>
            </a:ext>
          </a:extLst>
        </xdr:cNvPr>
        <xdr:cNvSpPr/>
      </xdr:nvSpPr>
      <xdr:spPr>
        <a:xfrm>
          <a:off x="8020050" y="1971675"/>
          <a:ext cx="504825" cy="304800"/>
        </a:xfrm>
        <a:prstGeom prst="rect">
          <a:avLst/>
        </a:prstGeom>
        <a:noFill/>
        <a:ln w="38100">
          <a:solidFill>
            <a:srgbClr val="FF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447675</xdr:colOff>
      <xdr:row>9</xdr:row>
      <xdr:rowOff>209551</xdr:rowOff>
    </xdr:from>
    <xdr:to>
      <xdr:col>3</xdr:col>
      <xdr:colOff>857250</xdr:colOff>
      <xdr:row>11</xdr:row>
      <xdr:rowOff>38101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736D91-80F4-43AE-8A09-B8EF05E294ED}"/>
            </a:ext>
          </a:extLst>
        </xdr:cNvPr>
        <xdr:cNvSpPr txBox="1"/>
      </xdr:nvSpPr>
      <xdr:spPr>
        <a:xfrm>
          <a:off x="8486775" y="247650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10</xdr:row>
      <xdr:rowOff>209551</xdr:rowOff>
    </xdr:from>
    <xdr:to>
      <xdr:col>3</xdr:col>
      <xdr:colOff>857250</xdr:colOff>
      <xdr:row>12</xdr:row>
      <xdr:rowOff>38101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462C996-CCF4-458B-A4D8-4E7D8ED91A51}"/>
            </a:ext>
          </a:extLst>
        </xdr:cNvPr>
        <xdr:cNvSpPr txBox="1"/>
      </xdr:nvSpPr>
      <xdr:spPr>
        <a:xfrm>
          <a:off x="8486775" y="271462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11</xdr:row>
      <xdr:rowOff>219076</xdr:rowOff>
    </xdr:from>
    <xdr:to>
      <xdr:col>3</xdr:col>
      <xdr:colOff>857250</xdr:colOff>
      <xdr:row>13</xdr:row>
      <xdr:rowOff>47626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E629004-29B5-490B-A613-6300F016067D}"/>
            </a:ext>
          </a:extLst>
        </xdr:cNvPr>
        <xdr:cNvSpPr txBox="1"/>
      </xdr:nvSpPr>
      <xdr:spPr>
        <a:xfrm>
          <a:off x="8486775" y="296227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793750</xdr:colOff>
      <xdr:row>5</xdr:row>
      <xdr:rowOff>177800</xdr:rowOff>
    </xdr:from>
    <xdr:to>
      <xdr:col>2</xdr:col>
      <xdr:colOff>1884919</xdr:colOff>
      <xdr:row>6</xdr:row>
      <xdr:rowOff>173803</xdr:rowOff>
    </xdr:to>
    <xdr:sp macro="" textlink="">
      <xdr:nvSpPr>
        <xdr:cNvPr id="22" name="テキスト ボックス 19">
          <a:extLst>
            <a:ext uri="{FF2B5EF4-FFF2-40B4-BE49-F238E27FC236}">
              <a16:creationId xmlns:a16="http://schemas.microsoft.com/office/drawing/2014/main" id="{E82A0A17-EC91-44E9-AF18-2733B7B00A7F}"/>
            </a:ext>
          </a:extLst>
        </xdr:cNvPr>
        <xdr:cNvSpPr txBox="1"/>
      </xdr:nvSpPr>
      <xdr:spPr>
        <a:xfrm>
          <a:off x="5975350" y="1428750"/>
          <a:ext cx="1091169" cy="2182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  <xdr:twoCellAnchor>
    <xdr:from>
      <xdr:col>2</xdr:col>
      <xdr:colOff>2847975</xdr:colOff>
      <xdr:row>9</xdr:row>
      <xdr:rowOff>219074</xdr:rowOff>
    </xdr:from>
    <xdr:to>
      <xdr:col>3</xdr:col>
      <xdr:colOff>495300</xdr:colOff>
      <xdr:row>12</xdr:row>
      <xdr:rowOff>238124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9D5CFA4-CACB-4F49-A961-D9578CF6A2E1}"/>
            </a:ext>
          </a:extLst>
        </xdr:cNvPr>
        <xdr:cNvSpPr/>
      </xdr:nvSpPr>
      <xdr:spPr>
        <a:xfrm>
          <a:off x="8029575" y="2486024"/>
          <a:ext cx="504825" cy="733425"/>
        </a:xfrm>
        <a:prstGeom prst="rect">
          <a:avLst/>
        </a:prstGeom>
        <a:noFill/>
        <a:ln w="38100">
          <a:solidFill>
            <a:srgbClr val="FF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714375</xdr:colOff>
      <xdr:row>12</xdr:row>
      <xdr:rowOff>28576</xdr:rowOff>
    </xdr:from>
    <xdr:to>
      <xdr:col>3</xdr:col>
      <xdr:colOff>3019424</xdr:colOff>
      <xdr:row>14</xdr:row>
      <xdr:rowOff>9525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4E106062-22E1-4FE8-A7C4-2442034CFB8A}"/>
            </a:ext>
          </a:extLst>
        </xdr:cNvPr>
        <xdr:cNvSpPr/>
      </xdr:nvSpPr>
      <xdr:spPr>
        <a:xfrm>
          <a:off x="8753475" y="3009901"/>
          <a:ext cx="2305049" cy="457199"/>
        </a:xfrm>
        <a:prstGeom prst="wedgeEllipseCallout">
          <a:avLst>
            <a:gd name="adj1" fmla="val -57232"/>
            <a:gd name="adj2" fmla="val -19056"/>
          </a:avLst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ここに直接入力もＯＫ！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66676</xdr:rowOff>
    </xdr:to>
    <xdr:sp macro="" textlink="">
      <xdr:nvSpPr>
        <xdr:cNvPr id="2" name="AutoShape 30" descr="neomafoamロゴ">
          <a:extLst>
            <a:ext uri="{FF2B5EF4-FFF2-40B4-BE49-F238E27FC236}">
              <a16:creationId xmlns:a16="http://schemas.microsoft.com/office/drawing/2014/main" id="{D150AC8F-6C36-45E0-ACE2-D6BBB8733909}"/>
            </a:ext>
          </a:extLst>
        </xdr:cNvPr>
        <xdr:cNvSpPr>
          <a:spLocks noChangeAspect="1" noChangeArrowheads="1"/>
        </xdr:cNvSpPr>
      </xdr:nvSpPr>
      <xdr:spPr bwMode="auto">
        <a:xfrm>
          <a:off x="12363450" y="1314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</xdr:row>
      <xdr:rowOff>176334</xdr:rowOff>
    </xdr:from>
    <xdr:to>
      <xdr:col>2</xdr:col>
      <xdr:colOff>1124937</xdr:colOff>
      <xdr:row>4</xdr:row>
      <xdr:rowOff>87771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C7D8F6DB-CF8E-4111-8420-BD09B0EDCF14}"/>
            </a:ext>
          </a:extLst>
        </xdr:cNvPr>
        <xdr:cNvSpPr txBox="1"/>
      </xdr:nvSpPr>
      <xdr:spPr>
        <a:xfrm>
          <a:off x="676275" y="538284"/>
          <a:ext cx="5630262" cy="62581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3200" b="1">
              <a:solidFill>
                <a:srgbClr val="0099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子育てグリーン住宅支援事業</a:t>
          </a:r>
        </a:p>
      </xdr:txBody>
    </xdr:sp>
    <xdr:clientData/>
  </xdr:twoCellAnchor>
  <xdr:twoCellAnchor editAs="oneCell">
    <xdr:from>
      <xdr:col>2</xdr:col>
      <xdr:colOff>1165745</xdr:colOff>
      <xdr:row>1</xdr:row>
      <xdr:rowOff>189518</xdr:rowOff>
    </xdr:from>
    <xdr:to>
      <xdr:col>2</xdr:col>
      <xdr:colOff>2038123</xdr:colOff>
      <xdr:row>5</xdr:row>
      <xdr:rowOff>100133</xdr:rowOff>
    </xdr:to>
    <xdr:pic>
      <xdr:nvPicPr>
        <xdr:cNvPr id="4" name="図 3" descr="挿絵 が含まれている画像&#10;&#10;自動的に生成された説明">
          <a:extLst>
            <a:ext uri="{FF2B5EF4-FFF2-40B4-BE49-F238E27FC236}">
              <a16:creationId xmlns:a16="http://schemas.microsoft.com/office/drawing/2014/main" id="{5799AAE8-D60D-42EC-BAC1-475C249ECD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9" t="8629"/>
        <a:stretch/>
      </xdr:blipFill>
      <xdr:spPr>
        <a:xfrm>
          <a:off x="6347345" y="551468"/>
          <a:ext cx="872378" cy="86311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0</xdr:row>
      <xdr:rowOff>25147</xdr:rowOff>
    </xdr:from>
    <xdr:to>
      <xdr:col>2</xdr:col>
      <xdr:colOff>2819400</xdr:colOff>
      <xdr:row>1</xdr:row>
      <xdr:rowOff>171450</xdr:rowOff>
    </xdr:to>
    <xdr:sp macro="" textlink="">
      <xdr:nvSpPr>
        <xdr:cNvPr id="5" name="スクロール: 横 4">
          <a:extLst>
            <a:ext uri="{FF2B5EF4-FFF2-40B4-BE49-F238E27FC236}">
              <a16:creationId xmlns:a16="http://schemas.microsoft.com/office/drawing/2014/main" id="{F15BC1B5-0DAB-48D7-804A-E26CF40631AF}"/>
            </a:ext>
          </a:extLst>
        </xdr:cNvPr>
        <xdr:cNvSpPr/>
      </xdr:nvSpPr>
      <xdr:spPr>
        <a:xfrm>
          <a:off x="171450" y="25147"/>
          <a:ext cx="7829550" cy="508253"/>
        </a:xfrm>
        <a:prstGeom prst="horizontalScroll">
          <a:avLst/>
        </a:prstGeom>
        <a:solidFill>
          <a:srgbClr val="FFEFFF"/>
        </a:solidFill>
        <a:ln>
          <a:solidFill>
            <a:srgbClr val="FF99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共同住宅等リフォーム 　必要ケース数計算</a:t>
          </a:r>
        </a:p>
      </xdr:txBody>
    </xdr:sp>
    <xdr:clientData/>
  </xdr:twoCellAnchor>
  <xdr:twoCellAnchor>
    <xdr:from>
      <xdr:col>1</xdr:col>
      <xdr:colOff>574231</xdr:colOff>
      <xdr:row>5</xdr:row>
      <xdr:rowOff>190501</xdr:rowOff>
    </xdr:from>
    <xdr:to>
      <xdr:col>1</xdr:col>
      <xdr:colOff>1665400</xdr:colOff>
      <xdr:row>6</xdr:row>
      <xdr:rowOff>186504</xdr:rowOff>
    </xdr:to>
    <xdr:sp macro="" textlink="">
      <xdr:nvSpPr>
        <xdr:cNvPr id="6" name="テキスト ボックス 19">
          <a:extLst>
            <a:ext uri="{FF2B5EF4-FFF2-40B4-BE49-F238E27FC236}">
              <a16:creationId xmlns:a16="http://schemas.microsoft.com/office/drawing/2014/main" id="{CCD2CCAC-E96C-43AA-BAFF-11E294E8672E}"/>
            </a:ext>
          </a:extLst>
        </xdr:cNvPr>
        <xdr:cNvSpPr txBox="1"/>
      </xdr:nvSpPr>
      <xdr:spPr>
        <a:xfrm>
          <a:off x="2898331" y="1504951"/>
          <a:ext cx="1091169" cy="2341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  <xdr:twoCellAnchor editAs="oneCell">
    <xdr:from>
      <xdr:col>0</xdr:col>
      <xdr:colOff>95250</xdr:colOff>
      <xdr:row>6</xdr:row>
      <xdr:rowOff>132240</xdr:rowOff>
    </xdr:from>
    <xdr:to>
      <xdr:col>1</xdr:col>
      <xdr:colOff>1447800</xdr:colOff>
      <xdr:row>9</xdr:row>
      <xdr:rowOff>200024</xdr:rowOff>
    </xdr:to>
    <xdr:pic>
      <xdr:nvPicPr>
        <xdr:cNvPr id="7" name="table">
          <a:extLst>
            <a:ext uri="{FF2B5EF4-FFF2-40B4-BE49-F238E27FC236}">
              <a16:creationId xmlns:a16="http://schemas.microsoft.com/office/drawing/2014/main" id="{F2FCCCBD-81A0-4EDE-9C72-97A873CBB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00"/>
        <a:stretch/>
      </xdr:blipFill>
      <xdr:spPr>
        <a:xfrm>
          <a:off x="95250" y="1684815"/>
          <a:ext cx="3676650" cy="782159"/>
        </a:xfrm>
        <a:prstGeom prst="rect">
          <a:avLst/>
        </a:prstGeom>
      </xdr:spPr>
    </xdr:pic>
    <xdr:clientData/>
  </xdr:twoCellAnchor>
  <xdr:twoCellAnchor editAs="oneCell">
    <xdr:from>
      <xdr:col>0</xdr:col>
      <xdr:colOff>94333</xdr:colOff>
      <xdr:row>5</xdr:row>
      <xdr:rowOff>6666</xdr:rowOff>
    </xdr:from>
    <xdr:to>
      <xdr:col>0</xdr:col>
      <xdr:colOff>591729</xdr:colOff>
      <xdr:row>6</xdr:row>
      <xdr:rowOff>82367</xdr:rowOff>
    </xdr:to>
    <xdr:pic>
      <xdr:nvPicPr>
        <xdr:cNvPr id="9" name="図 8" descr="ロゴ&#10;&#10;自動的に生成された説明">
          <a:extLst>
            <a:ext uri="{FF2B5EF4-FFF2-40B4-BE49-F238E27FC236}">
              <a16:creationId xmlns:a16="http://schemas.microsoft.com/office/drawing/2014/main" id="{328ADC08-4CCC-44EE-873A-5B7BFD5DE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94333" y="1321116"/>
          <a:ext cx="497396" cy="3138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67864</xdr:rowOff>
    </xdr:from>
    <xdr:to>
      <xdr:col>0</xdr:col>
      <xdr:colOff>1809750</xdr:colOff>
      <xdr:row>6</xdr:row>
      <xdr:rowOff>155469</xdr:rowOff>
    </xdr:to>
    <xdr:sp macro="" textlink="">
      <xdr:nvSpPr>
        <xdr:cNvPr id="10" name="テキスト ボックス 43">
          <a:extLst>
            <a:ext uri="{FF2B5EF4-FFF2-40B4-BE49-F238E27FC236}">
              <a16:creationId xmlns:a16="http://schemas.microsoft.com/office/drawing/2014/main" id="{623CBDBD-8179-4CAF-A6D8-C43B1838F6F6}"/>
            </a:ext>
          </a:extLst>
        </xdr:cNvPr>
        <xdr:cNvSpPr txBox="1"/>
      </xdr:nvSpPr>
      <xdr:spPr>
        <a:xfrm>
          <a:off x="0" y="1382314"/>
          <a:ext cx="180975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断熱改修の補助額</a:t>
          </a:r>
        </a:p>
      </xdr:txBody>
    </xdr:sp>
    <xdr:clientData/>
  </xdr:twoCellAnchor>
  <xdr:twoCellAnchor editAs="oneCell">
    <xdr:from>
      <xdr:col>1</xdr:col>
      <xdr:colOff>1560938</xdr:colOff>
      <xdr:row>5</xdr:row>
      <xdr:rowOff>71721</xdr:rowOff>
    </xdr:from>
    <xdr:to>
      <xdr:col>1</xdr:col>
      <xdr:colOff>2058334</xdr:colOff>
      <xdr:row>6</xdr:row>
      <xdr:rowOff>147422</xdr:rowOff>
    </xdr:to>
    <xdr:pic>
      <xdr:nvPicPr>
        <xdr:cNvPr id="11" name="図 10" descr="ロゴ&#10;&#10;自動的に生成された説明">
          <a:extLst>
            <a:ext uri="{FF2B5EF4-FFF2-40B4-BE49-F238E27FC236}">
              <a16:creationId xmlns:a16="http://schemas.microsoft.com/office/drawing/2014/main" id="{CF76F19C-378B-4F9A-B124-CAB9ED102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3885038" y="1386171"/>
          <a:ext cx="497396" cy="313826"/>
        </a:xfrm>
        <a:prstGeom prst="rect">
          <a:avLst/>
        </a:prstGeom>
      </xdr:spPr>
    </xdr:pic>
    <xdr:clientData/>
  </xdr:twoCellAnchor>
  <xdr:twoCellAnchor>
    <xdr:from>
      <xdr:col>1</xdr:col>
      <xdr:colOff>1628775</xdr:colOff>
      <xdr:row>5</xdr:row>
      <xdr:rowOff>95623</xdr:rowOff>
    </xdr:from>
    <xdr:to>
      <xdr:col>2</xdr:col>
      <xdr:colOff>981075</xdr:colOff>
      <xdr:row>6</xdr:row>
      <xdr:rowOff>183228</xdr:rowOff>
    </xdr:to>
    <xdr:sp macro="" textlink="">
      <xdr:nvSpPr>
        <xdr:cNvPr id="12" name="テキスト ボックス 46">
          <a:extLst>
            <a:ext uri="{FF2B5EF4-FFF2-40B4-BE49-F238E27FC236}">
              <a16:creationId xmlns:a16="http://schemas.microsoft.com/office/drawing/2014/main" id="{11A4C6B3-0617-4374-9935-F20A306499FB}"/>
            </a:ext>
          </a:extLst>
        </xdr:cNvPr>
        <xdr:cNvSpPr txBox="1"/>
      </xdr:nvSpPr>
      <xdr:spPr>
        <a:xfrm>
          <a:off x="3952875" y="1410073"/>
          <a:ext cx="220980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断熱改修の最低使用量</a:t>
          </a:r>
        </a:p>
      </xdr:txBody>
    </xdr:sp>
    <xdr:clientData/>
  </xdr:twoCellAnchor>
  <xdr:twoCellAnchor>
    <xdr:from>
      <xdr:col>3</xdr:col>
      <xdr:colOff>952499</xdr:colOff>
      <xdr:row>2</xdr:row>
      <xdr:rowOff>19050</xdr:rowOff>
    </xdr:from>
    <xdr:to>
      <xdr:col>3</xdr:col>
      <xdr:colOff>2981325</xdr:colOff>
      <xdr:row>8</xdr:row>
      <xdr:rowOff>9526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609D9AF6-3ADA-414C-81F5-832231C32B41}"/>
            </a:ext>
          </a:extLst>
        </xdr:cNvPr>
        <xdr:cNvSpPr/>
      </xdr:nvSpPr>
      <xdr:spPr>
        <a:xfrm>
          <a:off x="8991599" y="619125"/>
          <a:ext cx="2028826" cy="1419226"/>
        </a:xfrm>
        <a:prstGeom prst="wedgeEllipseCallout">
          <a:avLst/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ピンクのセルは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選択してね！</a:t>
          </a:r>
        </a:p>
      </xdr:txBody>
    </xdr:sp>
    <xdr:clientData/>
  </xdr:twoCellAnchor>
  <xdr:twoCellAnchor>
    <xdr:from>
      <xdr:col>3</xdr:col>
      <xdr:colOff>1352550</xdr:colOff>
      <xdr:row>3</xdr:row>
      <xdr:rowOff>95250</xdr:rowOff>
    </xdr:from>
    <xdr:to>
      <xdr:col>3</xdr:col>
      <xdr:colOff>2600325</xdr:colOff>
      <xdr:row>4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5F95912-7A95-4405-8821-C839321CE11D}"/>
            </a:ext>
          </a:extLst>
        </xdr:cNvPr>
        <xdr:cNvSpPr/>
      </xdr:nvSpPr>
      <xdr:spPr>
        <a:xfrm>
          <a:off x="9391650" y="933450"/>
          <a:ext cx="1247775" cy="333375"/>
        </a:xfrm>
        <a:prstGeom prst="rect">
          <a:avLst/>
        </a:prstGeom>
        <a:solidFill>
          <a:srgbClr val="FF99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762001</xdr:colOff>
      <xdr:row>7</xdr:row>
      <xdr:rowOff>38099</xdr:rowOff>
    </xdr:from>
    <xdr:to>
      <xdr:col>3</xdr:col>
      <xdr:colOff>2247901</xdr:colOff>
      <xdr:row>13</xdr:row>
      <xdr:rowOff>95249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A0814F7-9061-46E4-938E-CAE4CA16D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1" y="1828799"/>
          <a:ext cx="1485900" cy="1485900"/>
        </a:xfrm>
        <a:prstGeom prst="rect">
          <a:avLst/>
        </a:prstGeom>
      </xdr:spPr>
    </xdr:pic>
    <xdr:clientData/>
  </xdr:twoCellAnchor>
  <xdr:twoCellAnchor>
    <xdr:from>
      <xdr:col>2</xdr:col>
      <xdr:colOff>2571750</xdr:colOff>
      <xdr:row>3</xdr:row>
      <xdr:rowOff>142875</xdr:rowOff>
    </xdr:from>
    <xdr:to>
      <xdr:col>3</xdr:col>
      <xdr:colOff>581026</xdr:colOff>
      <xdr:row>7</xdr:row>
      <xdr:rowOff>28574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3F81AC68-EBD7-4EB8-82FC-9E29648D98BE}"/>
            </a:ext>
          </a:extLst>
        </xdr:cNvPr>
        <xdr:cNvSpPr/>
      </xdr:nvSpPr>
      <xdr:spPr>
        <a:xfrm>
          <a:off x="7753350" y="981075"/>
          <a:ext cx="866776" cy="838199"/>
        </a:xfrm>
        <a:prstGeom prst="wedgeEllipseCallout">
          <a:avLst>
            <a:gd name="adj1" fmla="val 22986"/>
            <a:gd name="adj2" fmla="val 123720"/>
          </a:avLst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ここは入力！</a:t>
          </a:r>
        </a:p>
      </xdr:txBody>
    </xdr:sp>
    <xdr:clientData/>
  </xdr:twoCellAnchor>
  <xdr:twoCellAnchor>
    <xdr:from>
      <xdr:col>3</xdr:col>
      <xdr:colOff>447675</xdr:colOff>
      <xdr:row>7</xdr:row>
      <xdr:rowOff>209551</xdr:rowOff>
    </xdr:from>
    <xdr:to>
      <xdr:col>3</xdr:col>
      <xdr:colOff>857250</xdr:colOff>
      <xdr:row>9</xdr:row>
      <xdr:rowOff>38101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BDB9A76-CA7F-45F1-9BE0-7664C6258909}"/>
            </a:ext>
          </a:extLst>
        </xdr:cNvPr>
        <xdr:cNvSpPr txBox="1"/>
      </xdr:nvSpPr>
      <xdr:spPr>
        <a:xfrm>
          <a:off x="8486775" y="200025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9</xdr:row>
      <xdr:rowOff>209551</xdr:rowOff>
    </xdr:from>
    <xdr:to>
      <xdr:col>3</xdr:col>
      <xdr:colOff>857250</xdr:colOff>
      <xdr:row>11</xdr:row>
      <xdr:rowOff>38101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819C60-582C-477E-8B9B-B5D65713C433}"/>
            </a:ext>
          </a:extLst>
        </xdr:cNvPr>
        <xdr:cNvSpPr txBox="1"/>
      </xdr:nvSpPr>
      <xdr:spPr>
        <a:xfrm>
          <a:off x="8486775" y="247650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10</xdr:row>
      <xdr:rowOff>209551</xdr:rowOff>
    </xdr:from>
    <xdr:to>
      <xdr:col>3</xdr:col>
      <xdr:colOff>857250</xdr:colOff>
      <xdr:row>12</xdr:row>
      <xdr:rowOff>38101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32426A2-950D-4C66-A8CF-8E8C7DC6B5D5}"/>
            </a:ext>
          </a:extLst>
        </xdr:cNvPr>
        <xdr:cNvSpPr txBox="1"/>
      </xdr:nvSpPr>
      <xdr:spPr>
        <a:xfrm>
          <a:off x="8486775" y="271462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11</xdr:row>
      <xdr:rowOff>219076</xdr:rowOff>
    </xdr:from>
    <xdr:to>
      <xdr:col>3</xdr:col>
      <xdr:colOff>857250</xdr:colOff>
      <xdr:row>13</xdr:row>
      <xdr:rowOff>47626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6E9388C-88CE-48EF-9006-5B66C16575D5}"/>
            </a:ext>
          </a:extLst>
        </xdr:cNvPr>
        <xdr:cNvSpPr txBox="1"/>
      </xdr:nvSpPr>
      <xdr:spPr>
        <a:xfrm>
          <a:off x="8486775" y="296227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9</xdr:row>
      <xdr:rowOff>219075</xdr:rowOff>
    </xdr:from>
    <xdr:to>
      <xdr:col>3</xdr:col>
      <xdr:colOff>504825</xdr:colOff>
      <xdr:row>12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CEB7AF9-531F-430C-95D4-E18B7F67914B}"/>
            </a:ext>
          </a:extLst>
        </xdr:cNvPr>
        <xdr:cNvSpPr/>
      </xdr:nvSpPr>
      <xdr:spPr>
        <a:xfrm>
          <a:off x="8039100" y="2486025"/>
          <a:ext cx="504825" cy="723900"/>
        </a:xfrm>
        <a:prstGeom prst="rect">
          <a:avLst/>
        </a:prstGeom>
        <a:noFill/>
        <a:ln w="38100">
          <a:solidFill>
            <a:srgbClr val="FF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1552575</xdr:colOff>
      <xdr:row>6</xdr:row>
      <xdr:rowOff>133350</xdr:rowOff>
    </xdr:from>
    <xdr:to>
      <xdr:col>2</xdr:col>
      <xdr:colOff>1633602</xdr:colOff>
      <xdr:row>13</xdr:row>
      <xdr:rowOff>88152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A317DB1-7DD7-0487-C1E9-2EF3CC255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6675" y="1685925"/>
          <a:ext cx="2938527" cy="1621677"/>
        </a:xfrm>
        <a:prstGeom prst="rect">
          <a:avLst/>
        </a:prstGeom>
      </xdr:spPr>
    </xdr:pic>
    <xdr:clientData/>
  </xdr:twoCellAnchor>
  <xdr:twoCellAnchor>
    <xdr:from>
      <xdr:col>2</xdr:col>
      <xdr:colOff>866775</xdr:colOff>
      <xdr:row>5</xdr:row>
      <xdr:rowOff>187325</xdr:rowOff>
    </xdr:from>
    <xdr:to>
      <xdr:col>2</xdr:col>
      <xdr:colOff>1957944</xdr:colOff>
      <xdr:row>6</xdr:row>
      <xdr:rowOff>183328</xdr:rowOff>
    </xdr:to>
    <xdr:sp macro="" textlink="">
      <xdr:nvSpPr>
        <xdr:cNvPr id="23" name="テキスト ボックス 19">
          <a:extLst>
            <a:ext uri="{FF2B5EF4-FFF2-40B4-BE49-F238E27FC236}">
              <a16:creationId xmlns:a16="http://schemas.microsoft.com/office/drawing/2014/main" id="{D891E40C-E10B-4EC1-9917-2504953728EC}"/>
            </a:ext>
          </a:extLst>
        </xdr:cNvPr>
        <xdr:cNvSpPr txBox="1"/>
      </xdr:nvSpPr>
      <xdr:spPr>
        <a:xfrm>
          <a:off x="6048375" y="1438275"/>
          <a:ext cx="1091169" cy="2182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5B8-7083-4670-A7ED-9EE0A065A5D5}">
  <dimension ref="A1:F58"/>
  <sheetViews>
    <sheetView tabSelected="1" zoomScaleNormal="100" workbookViewId="0">
      <pane ySplit="14" topLeftCell="A15" activePane="bottomLeft" state="frozen"/>
      <selection pane="bottomLeft" activeCell="B19" sqref="B19"/>
    </sheetView>
  </sheetViews>
  <sheetFormatPr defaultColWidth="9" defaultRowHeight="18.75" x14ac:dyDescent="0.4"/>
  <cols>
    <col min="1" max="1" width="30.5" style="17" customWidth="1"/>
    <col min="2" max="3" width="37.5" style="17" customWidth="1"/>
    <col min="4" max="4" width="42.875" style="17" customWidth="1"/>
    <col min="5" max="5" width="4.875" style="17" customWidth="1"/>
    <col min="6" max="16384" width="9" style="17"/>
  </cols>
  <sheetData>
    <row r="1" spans="1:6" ht="28.5" x14ac:dyDescent="0.4">
      <c r="A1" s="16"/>
      <c r="D1" s="91" t="s">
        <v>252</v>
      </c>
    </row>
    <row r="2" spans="1:6" x14ac:dyDescent="0.4">
      <c r="A2" s="18"/>
    </row>
    <row r="3" spans="1:6" x14ac:dyDescent="0.4">
      <c r="A3" s="18"/>
      <c r="F3" s="19"/>
    </row>
    <row r="4" spans="1:6" x14ac:dyDescent="0.4">
      <c r="A4" s="18"/>
      <c r="F4" s="19"/>
    </row>
    <row r="5" spans="1:6" x14ac:dyDescent="0.4">
      <c r="F5" s="19"/>
    </row>
    <row r="6" spans="1:6" x14ac:dyDescent="0.4">
      <c r="D6" s="20"/>
      <c r="F6" s="19"/>
    </row>
    <row r="7" spans="1:6" x14ac:dyDescent="0.4">
      <c r="F7" s="19"/>
    </row>
    <row r="8" spans="1:6" x14ac:dyDescent="0.4">
      <c r="A8" s="18"/>
      <c r="F8" s="19"/>
    </row>
    <row r="9" spans="1:6" x14ac:dyDescent="0.4">
      <c r="A9" s="18"/>
      <c r="C9" s="29" t="s">
        <v>49</v>
      </c>
      <c r="D9" s="23">
        <v>125</v>
      </c>
      <c r="F9" s="19"/>
    </row>
    <row r="10" spans="1:6" x14ac:dyDescent="0.4">
      <c r="A10" s="18"/>
      <c r="C10" s="29"/>
      <c r="D10" s="24" t="s">
        <v>50</v>
      </c>
      <c r="F10" s="19"/>
    </row>
    <row r="11" spans="1:6" x14ac:dyDescent="0.4">
      <c r="A11" s="18"/>
      <c r="C11" s="29" t="s">
        <v>0</v>
      </c>
      <c r="D11" s="83">
        <f>D9*1.2</f>
        <v>150</v>
      </c>
    </row>
    <row r="12" spans="1:6" x14ac:dyDescent="0.4">
      <c r="A12" s="18"/>
      <c r="C12" s="29" t="s">
        <v>1</v>
      </c>
      <c r="D12" s="24">
        <f>D9/2</f>
        <v>62.5</v>
      </c>
    </row>
    <row r="13" spans="1:6" x14ac:dyDescent="0.4">
      <c r="A13" s="18"/>
      <c r="C13" s="29" t="s">
        <v>2</v>
      </c>
      <c r="D13" s="24">
        <f>D9/2</f>
        <v>62.5</v>
      </c>
    </row>
    <row r="14" spans="1:6" x14ac:dyDescent="0.4">
      <c r="A14" s="18"/>
    </row>
    <row r="15" spans="1:6" ht="19.5" x14ac:dyDescent="0.4">
      <c r="A15" s="31" t="s">
        <v>52</v>
      </c>
    </row>
    <row r="16" spans="1:6" x14ac:dyDescent="0.4">
      <c r="A16" s="17" t="s">
        <v>53</v>
      </c>
    </row>
    <row r="17" spans="1:5" x14ac:dyDescent="0.4">
      <c r="A17" s="27"/>
      <c r="B17" s="34" t="s">
        <v>0</v>
      </c>
      <c r="C17" s="34" t="s">
        <v>1</v>
      </c>
      <c r="D17" s="34" t="s">
        <v>2</v>
      </c>
    </row>
    <row r="18" spans="1:5" x14ac:dyDescent="0.4">
      <c r="A18" s="28" t="s">
        <v>46</v>
      </c>
      <c r="B18" s="33">
        <v>11</v>
      </c>
      <c r="C18" s="33">
        <v>12</v>
      </c>
      <c r="D18" s="33">
        <v>6</v>
      </c>
    </row>
    <row r="19" spans="1:5" x14ac:dyDescent="0.4">
      <c r="A19" s="28" t="s">
        <v>158</v>
      </c>
      <c r="B19" s="32" t="s">
        <v>154</v>
      </c>
      <c r="C19" s="32" t="s">
        <v>167</v>
      </c>
      <c r="D19" s="32" t="s">
        <v>162</v>
      </c>
    </row>
    <row r="20" spans="1:5" x14ac:dyDescent="0.4">
      <c r="A20" s="28" t="s">
        <v>54</v>
      </c>
      <c r="B20" s="21">
        <f>ROUNDUP(B18/VLOOKUP(B19,Sheet2!A:N,14,FALSE),0)</f>
        <v>11</v>
      </c>
      <c r="C20" s="21">
        <f>ROUNDUP(C18/VLOOKUP(C19,Sheet2!A:N,14,FALSE),0)</f>
        <v>13</v>
      </c>
      <c r="D20" s="21">
        <f>ROUNDUP(D18/VLOOKUP(D19,Sheet2!A:N,14,FALSE),0)</f>
        <v>15</v>
      </c>
      <c r="E20" s="20"/>
    </row>
    <row r="21" spans="1:5" x14ac:dyDescent="0.4">
      <c r="A21" s="28" t="s">
        <v>160</v>
      </c>
      <c r="B21" s="21">
        <f>ROUNDUP(D11/VLOOKUP(B19,Sheet2!A:N,10,FALSE)/3.306,0)</f>
        <v>13</v>
      </c>
      <c r="C21" s="21">
        <f>ROUNDUP(D12/VLOOKUP(C19,Sheet2!A:N,10,FALSE)/3.306,0)</f>
        <v>20</v>
      </c>
      <c r="D21" s="21">
        <f>ROUNDUP(D13/VLOOKUP(D19,Sheet2!A:N,10,FALSE)/3.306,0)</f>
        <v>11</v>
      </c>
      <c r="E21" s="22"/>
    </row>
    <row r="22" spans="1:5" x14ac:dyDescent="0.4">
      <c r="A22" s="28" t="s">
        <v>166</v>
      </c>
      <c r="B22" s="26">
        <f>VLOOKUP(戸建一棟リフォーム!B19,Sheet2!A:N,13,FALSE)</f>
        <v>28630</v>
      </c>
      <c r="C22" s="26" t="str">
        <f>VLOOKUP(戸建一棟リフォーム!C19,Sheet2!A:N,13,FALSE)</f>
        <v>材工</v>
      </c>
      <c r="D22" s="26">
        <f>VLOOKUP(戸建一棟リフォーム!D19,Sheet2!A:N,13,FALSE)</f>
        <v>22645</v>
      </c>
      <c r="E22" s="23"/>
    </row>
    <row r="23" spans="1:5" x14ac:dyDescent="0.4">
      <c r="A23" s="28" t="s">
        <v>171</v>
      </c>
      <c r="B23" s="26">
        <f>B21*B22</f>
        <v>372190</v>
      </c>
      <c r="C23" s="26" t="e">
        <f>C21*C22</f>
        <v>#VALUE!</v>
      </c>
      <c r="D23" s="26">
        <f>D21*D22</f>
        <v>249095</v>
      </c>
      <c r="E23" s="24"/>
    </row>
    <row r="24" spans="1:5" x14ac:dyDescent="0.4">
      <c r="C24" s="17" t="s">
        <v>56</v>
      </c>
    </row>
    <row r="25" spans="1:5" x14ac:dyDescent="0.4">
      <c r="B25" s="25"/>
      <c r="C25" s="25"/>
      <c r="D25" s="25"/>
      <c r="E25" s="20"/>
    </row>
    <row r="26" spans="1:5" ht="22.5" customHeight="1" x14ac:dyDescent="0.4">
      <c r="A26" s="30" t="s">
        <v>51</v>
      </c>
    </row>
    <row r="27" spans="1:5" x14ac:dyDescent="0.4">
      <c r="A27" s="17" t="s">
        <v>47</v>
      </c>
    </row>
    <row r="28" spans="1:5" x14ac:dyDescent="0.4">
      <c r="A28" s="27"/>
      <c r="B28" s="34" t="s">
        <v>0</v>
      </c>
      <c r="C28" s="34" t="s">
        <v>1</v>
      </c>
      <c r="D28" s="34" t="s">
        <v>2</v>
      </c>
    </row>
    <row r="29" spans="1:5" x14ac:dyDescent="0.4">
      <c r="A29" s="28" t="s">
        <v>46</v>
      </c>
      <c r="B29" s="33">
        <v>7</v>
      </c>
      <c r="C29" s="33">
        <v>8</v>
      </c>
      <c r="D29" s="33">
        <v>3</v>
      </c>
    </row>
    <row r="30" spans="1:5" x14ac:dyDescent="0.4">
      <c r="A30" s="28" t="s">
        <v>3</v>
      </c>
      <c r="B30" s="32" t="s">
        <v>161</v>
      </c>
      <c r="C30" s="32" t="s">
        <v>48</v>
      </c>
      <c r="D30" s="32" t="s">
        <v>44</v>
      </c>
    </row>
    <row r="31" spans="1:5" x14ac:dyDescent="0.4">
      <c r="A31" s="28" t="s">
        <v>54</v>
      </c>
      <c r="B31" s="21">
        <f>ROUNDUP(B29/VLOOKUP(B30,Sheet2!A:N,14,FALSE),0)</f>
        <v>9</v>
      </c>
      <c r="C31" s="21">
        <f>ROUNDUP(C29/VLOOKUP(C30,Sheet2!A:N,14,FALSE),0)</f>
        <v>11</v>
      </c>
      <c r="D31" s="21">
        <f>ROUNDUP(D29/VLOOKUP(D30,Sheet2!A:N,14,FALSE),0)</f>
        <v>8</v>
      </c>
      <c r="E31" s="20"/>
    </row>
    <row r="32" spans="1:5" x14ac:dyDescent="0.4">
      <c r="A32" s="28" t="s">
        <v>160</v>
      </c>
      <c r="B32" s="21">
        <f>ROUNDUP(D11/VLOOKUP(B30,Sheet2!A:N,10,FALSE)/3.306,0)</f>
        <v>20</v>
      </c>
      <c r="C32" s="21">
        <f>ROUNDUP(D12/VLOOKUP(C30,Sheet2!A:N,10,FALSE)/3.306,0)</f>
        <v>13</v>
      </c>
      <c r="D32" s="21">
        <f>ROUNDUP(D13/VLOOKUP(D30,Sheet2!A:N,10,FALSE)/3.306,0)</f>
        <v>13</v>
      </c>
      <c r="E32" s="22"/>
    </row>
    <row r="33" spans="1:5" x14ac:dyDescent="0.4">
      <c r="A33" s="28" t="s">
        <v>166</v>
      </c>
      <c r="B33" s="26">
        <f>VLOOKUP(戸建一棟リフォーム!B30,Sheet2!A:N,13,FALSE)</f>
        <v>28151.999999999996</v>
      </c>
      <c r="C33" s="26">
        <f>VLOOKUP(戸建一棟リフォーム!C30,Sheet2!A:N,13,FALSE)</f>
        <v>24840</v>
      </c>
      <c r="D33" s="26">
        <f>VLOOKUP(戸建一棟リフォーム!D30,Sheet2!A:N,13,FALSE)</f>
        <v>26280</v>
      </c>
      <c r="E33" s="23"/>
    </row>
    <row r="34" spans="1:5" x14ac:dyDescent="0.4">
      <c r="A34" s="28" t="s">
        <v>171</v>
      </c>
      <c r="B34" s="26">
        <f>B32*B33</f>
        <v>563039.99999999988</v>
      </c>
      <c r="C34" s="26">
        <f>C32*C33</f>
        <v>322920</v>
      </c>
      <c r="D34" s="26">
        <f>D32*D33</f>
        <v>341640</v>
      </c>
      <c r="E34" s="24"/>
    </row>
    <row r="35" spans="1:5" x14ac:dyDescent="0.4">
      <c r="C35" s="17" t="s">
        <v>55</v>
      </c>
    </row>
    <row r="37" spans="1:5" x14ac:dyDescent="0.4">
      <c r="A37" s="81" t="s">
        <v>164</v>
      </c>
    </row>
    <row r="38" spans="1:5" ht="19.5" x14ac:dyDescent="0.4">
      <c r="A38" s="31" t="s">
        <v>52</v>
      </c>
    </row>
    <row r="39" spans="1:5" x14ac:dyDescent="0.4">
      <c r="A39" s="17" t="s">
        <v>53</v>
      </c>
    </row>
    <row r="40" spans="1:5" x14ac:dyDescent="0.4">
      <c r="A40" s="27"/>
      <c r="B40" s="34" t="s">
        <v>0</v>
      </c>
      <c r="C40" s="34" t="s">
        <v>1</v>
      </c>
      <c r="D40" s="34" t="s">
        <v>2</v>
      </c>
    </row>
    <row r="41" spans="1:5" x14ac:dyDescent="0.4">
      <c r="A41" s="28" t="s">
        <v>46</v>
      </c>
      <c r="B41" s="82">
        <v>5.5</v>
      </c>
      <c r="C41" s="82">
        <v>6</v>
      </c>
      <c r="D41" s="82">
        <v>3</v>
      </c>
    </row>
    <row r="42" spans="1:5" x14ac:dyDescent="0.4">
      <c r="A42" s="28" t="s">
        <v>158</v>
      </c>
      <c r="B42" s="32" t="s">
        <v>154</v>
      </c>
      <c r="C42" s="32" t="s">
        <v>163</v>
      </c>
      <c r="D42" s="32" t="s">
        <v>162</v>
      </c>
    </row>
    <row r="43" spans="1:5" x14ac:dyDescent="0.4">
      <c r="A43" s="28" t="s">
        <v>54</v>
      </c>
      <c r="B43" s="21">
        <f>ROUNDUP(B41/VLOOKUP(B42,Sheet2!A:N,14,FALSE),0)</f>
        <v>6</v>
      </c>
      <c r="C43" s="21">
        <f>ROUNDUP(C41/VLOOKUP(C42,Sheet2!A:N,14,FALSE),0)</f>
        <v>9</v>
      </c>
      <c r="D43" s="21">
        <f>ROUNDUP(D41/VLOOKUP(D42,Sheet2!A:N,14,FALSE),0)</f>
        <v>8</v>
      </c>
      <c r="E43" s="20"/>
    </row>
    <row r="44" spans="1:5" x14ac:dyDescent="0.4">
      <c r="A44" s="28" t="s">
        <v>160</v>
      </c>
      <c r="B44" s="21">
        <f>ROUNDUP(D11/VLOOKUP(B42,Sheet2!A:N,10,FALSE)/3.306,0)</f>
        <v>13</v>
      </c>
      <c r="C44" s="21">
        <f>ROUNDUP(D12/VLOOKUP(C42,Sheet2!A:N,10,FALSE)/3.306,0)</f>
        <v>18</v>
      </c>
      <c r="D44" s="21">
        <f>ROUNDUP(D13/VLOOKUP(D42,Sheet2!A:N,10,FALSE)/3.306,0)</f>
        <v>11</v>
      </c>
      <c r="E44" s="22"/>
    </row>
    <row r="45" spans="1:5" x14ac:dyDescent="0.4">
      <c r="A45" s="28" t="s">
        <v>166</v>
      </c>
      <c r="B45" s="26">
        <f>VLOOKUP(戸建一棟リフォーム!B42,Sheet2!A:N,13,FALSE)</f>
        <v>28630</v>
      </c>
      <c r="C45" s="26">
        <f>VLOOKUP(戸建一棟リフォーム!C42,Sheet2!A:N,13,FALSE)</f>
        <v>23496.000000000004</v>
      </c>
      <c r="D45" s="26">
        <f>VLOOKUP(戸建一棟リフォーム!D42,Sheet2!A:N,13,FALSE)</f>
        <v>22645</v>
      </c>
      <c r="E45" s="23"/>
    </row>
    <row r="46" spans="1:5" x14ac:dyDescent="0.4">
      <c r="A46" s="28" t="s">
        <v>171</v>
      </c>
      <c r="B46" s="26">
        <f>B44*B45</f>
        <v>372190</v>
      </c>
      <c r="C46" s="26">
        <f>C44*C45</f>
        <v>422928.00000000006</v>
      </c>
      <c r="D46" s="26">
        <f>D44*D45</f>
        <v>249095</v>
      </c>
      <c r="E46" s="24"/>
    </row>
    <row r="47" spans="1:5" x14ac:dyDescent="0.4">
      <c r="C47" s="17" t="s">
        <v>56</v>
      </c>
    </row>
    <row r="48" spans="1:5" x14ac:dyDescent="0.4">
      <c r="B48" s="25"/>
      <c r="C48" s="25"/>
      <c r="D48" s="25"/>
      <c r="E48" s="20"/>
    </row>
    <row r="49" spans="1:5" ht="22.5" customHeight="1" x14ac:dyDescent="0.4">
      <c r="A49" s="30" t="s">
        <v>51</v>
      </c>
    </row>
    <row r="50" spans="1:5" x14ac:dyDescent="0.4">
      <c r="A50" s="17" t="s">
        <v>47</v>
      </c>
    </row>
    <row r="51" spans="1:5" x14ac:dyDescent="0.4">
      <c r="A51" s="27"/>
      <c r="B51" s="34" t="s">
        <v>0</v>
      </c>
      <c r="C51" s="34" t="s">
        <v>1</v>
      </c>
      <c r="D51" s="34" t="s">
        <v>2</v>
      </c>
    </row>
    <row r="52" spans="1:5" x14ac:dyDescent="0.4">
      <c r="A52" s="28" t="s">
        <v>46</v>
      </c>
      <c r="B52" s="82">
        <v>3.5</v>
      </c>
      <c r="C52" s="82">
        <v>4</v>
      </c>
      <c r="D52" s="82">
        <v>1.5</v>
      </c>
    </row>
    <row r="53" spans="1:5" x14ac:dyDescent="0.4">
      <c r="A53" s="28" t="s">
        <v>3</v>
      </c>
      <c r="B53" s="32" t="s">
        <v>161</v>
      </c>
      <c r="C53" s="32" t="s">
        <v>48</v>
      </c>
      <c r="D53" s="32" t="s">
        <v>44</v>
      </c>
    </row>
    <row r="54" spans="1:5" x14ac:dyDescent="0.4">
      <c r="A54" s="28" t="s">
        <v>54</v>
      </c>
      <c r="B54" s="21">
        <f>ROUNDUP(B52/VLOOKUP(B53,Sheet2!A:N,14,FALSE),0)</f>
        <v>5</v>
      </c>
      <c r="C54" s="21">
        <f>ROUNDUP(C52/VLOOKUP(C53,Sheet2!A:N,14,FALSE),0)</f>
        <v>6</v>
      </c>
      <c r="D54" s="21">
        <f>ROUNDUP(D52/VLOOKUP(D53,Sheet2!A:N,14,FALSE),0)</f>
        <v>4</v>
      </c>
      <c r="E54" s="20"/>
    </row>
    <row r="55" spans="1:5" x14ac:dyDescent="0.4">
      <c r="A55" s="28" t="s">
        <v>160</v>
      </c>
      <c r="B55" s="21">
        <f>ROUNDUP(D11/VLOOKUP(B53,Sheet2!A:N,10,FALSE)/3.306,0)</f>
        <v>20</v>
      </c>
      <c r="C55" s="21">
        <f>ROUNDUP(D12/VLOOKUP(C53,Sheet2!A:N,10,FALSE)/3.306,0)</f>
        <v>13</v>
      </c>
      <c r="D55" s="21">
        <f>ROUNDUP(D13/VLOOKUP(D53,Sheet2!A:N,10,FALSE)/3.306,0)</f>
        <v>13</v>
      </c>
      <c r="E55" s="22"/>
    </row>
    <row r="56" spans="1:5" x14ac:dyDescent="0.4">
      <c r="A56" s="28" t="s">
        <v>166</v>
      </c>
      <c r="B56" s="26">
        <f>VLOOKUP(戸建一棟リフォーム!B53,Sheet2!A:N,13,FALSE)</f>
        <v>28151.999999999996</v>
      </c>
      <c r="C56" s="26">
        <f>VLOOKUP(戸建一棟リフォーム!C53,Sheet2!A:N,13,FALSE)</f>
        <v>24840</v>
      </c>
      <c r="D56" s="26">
        <f>VLOOKUP(戸建一棟リフォーム!D53,Sheet2!A:N,13,FALSE)</f>
        <v>26280</v>
      </c>
      <c r="E56" s="23"/>
    </row>
    <row r="57" spans="1:5" x14ac:dyDescent="0.4">
      <c r="A57" s="28" t="s">
        <v>171</v>
      </c>
      <c r="B57" s="26">
        <f>B55*B56</f>
        <v>563039.99999999988</v>
      </c>
      <c r="C57" s="26">
        <f>C55*C56</f>
        <v>322920</v>
      </c>
      <c r="D57" s="26">
        <f>D55*D56</f>
        <v>341640</v>
      </c>
      <c r="E57" s="24"/>
    </row>
    <row r="58" spans="1:5" x14ac:dyDescent="0.4">
      <c r="C58" s="17" t="s">
        <v>55</v>
      </c>
    </row>
  </sheetData>
  <phoneticPr fontId="2"/>
  <pageMargins left="0.7" right="0.7" top="0.75" bottom="0.75" header="0.3" footer="0.3"/>
  <pageSetup paperSize="9" scale="49" orientation="portrait" verticalDpi="0" r:id="rId1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BD34ED4-BB0A-4867-A715-B1977A69E42F}">
          <x14:formula1>
            <xm:f>Sheet2!$A$17:$A$28</xm:f>
          </x14:formula1>
          <xm:sqref>D30 D53</xm:sqref>
        </x14:dataValidation>
        <x14:dataValidation type="list" allowBlank="1" showInputMessage="1" showErrorMessage="1" xr:uid="{86DE572A-2462-422B-BAC8-B890218360DC}">
          <x14:formula1>
            <xm:f>Sheet2!$A$82:$A$122</xm:f>
          </x14:formula1>
          <xm:sqref>B42 B19</xm:sqref>
        </x14:dataValidation>
        <x14:dataValidation type="list" allowBlank="1" showInputMessage="1" showErrorMessage="1" xr:uid="{3AD962F0-F592-409F-BA8D-5DA66DB8CD77}">
          <x14:formula1>
            <xm:f>Sheet2!$A$2:$A$15</xm:f>
          </x14:formula1>
          <xm:sqref>B30 B53</xm:sqref>
        </x14:dataValidation>
        <x14:dataValidation type="list" allowBlank="1" showInputMessage="1" showErrorMessage="1" xr:uid="{047A8B0D-4475-427D-837C-4AE1EC777556}">
          <x14:formula1>
            <xm:f>Sheet2!$A$30:$A$41</xm:f>
          </x14:formula1>
          <xm:sqref>C30 C53</xm:sqref>
        </x14:dataValidation>
        <x14:dataValidation type="list" allowBlank="1" showInputMessage="1" showErrorMessage="1" xr:uid="{F650B6BC-1CCC-4A46-8D9A-9C715D848DDB}">
          <x14:formula1>
            <xm:f>Sheet2!$A$124:$A$168</xm:f>
          </x14:formula1>
          <xm:sqref>C19 C42</xm:sqref>
        </x14:dataValidation>
        <x14:dataValidation type="list" allowBlank="1" showInputMessage="1" showErrorMessage="1" xr:uid="{18843F12-5AF3-4FB8-84AA-4BCECB7AE0F6}">
          <x14:formula1>
            <xm:f>Sheet2!$A$44:$A$80</xm:f>
          </x14:formula1>
          <xm:sqref>D19 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4E60-5971-4AD4-BE90-2332EA57D9D5}">
  <dimension ref="A1:F58"/>
  <sheetViews>
    <sheetView zoomScaleNormal="100" workbookViewId="0">
      <pane ySplit="14" topLeftCell="A15" activePane="bottomLeft" state="frozen"/>
      <selection pane="bottomLeft"/>
    </sheetView>
  </sheetViews>
  <sheetFormatPr defaultColWidth="9" defaultRowHeight="18.75" x14ac:dyDescent="0.4"/>
  <cols>
    <col min="1" max="1" width="30.5" style="17" customWidth="1"/>
    <col min="2" max="3" width="37.5" style="17" customWidth="1"/>
    <col min="4" max="4" width="42.875" style="17" customWidth="1"/>
    <col min="5" max="5" width="4.875" style="17" customWidth="1"/>
    <col min="6" max="16384" width="9" style="17"/>
  </cols>
  <sheetData>
    <row r="1" spans="1:6" ht="28.5" x14ac:dyDescent="0.4">
      <c r="A1" s="16"/>
      <c r="D1" s="91" t="s">
        <v>252</v>
      </c>
    </row>
    <row r="2" spans="1:6" x14ac:dyDescent="0.4">
      <c r="A2" s="18"/>
    </row>
    <row r="3" spans="1:6" x14ac:dyDescent="0.4">
      <c r="A3" s="18"/>
      <c r="F3" s="19"/>
    </row>
    <row r="4" spans="1:6" x14ac:dyDescent="0.4">
      <c r="A4" s="18"/>
      <c r="F4" s="19"/>
    </row>
    <row r="5" spans="1:6" x14ac:dyDescent="0.4">
      <c r="F5" s="19"/>
    </row>
    <row r="6" spans="1:6" x14ac:dyDescent="0.4">
      <c r="D6" s="20"/>
      <c r="F6" s="19"/>
    </row>
    <row r="7" spans="1:6" x14ac:dyDescent="0.4">
      <c r="F7" s="19"/>
    </row>
    <row r="8" spans="1:6" x14ac:dyDescent="0.4">
      <c r="A8" s="18"/>
      <c r="F8" s="19"/>
    </row>
    <row r="9" spans="1:6" x14ac:dyDescent="0.4">
      <c r="A9" s="18"/>
      <c r="C9" s="29" t="s">
        <v>49</v>
      </c>
      <c r="D9" s="23">
        <v>80</v>
      </c>
      <c r="F9" s="19"/>
    </row>
    <row r="10" spans="1:6" x14ac:dyDescent="0.4">
      <c r="A10" s="18"/>
      <c r="C10" s="29"/>
      <c r="D10" s="24" t="s">
        <v>50</v>
      </c>
      <c r="F10" s="19"/>
    </row>
    <row r="11" spans="1:6" x14ac:dyDescent="0.4">
      <c r="A11" s="18"/>
      <c r="C11" s="29" t="s">
        <v>0</v>
      </c>
      <c r="D11" s="83">
        <v>100</v>
      </c>
    </row>
    <row r="12" spans="1:6" x14ac:dyDescent="0.4">
      <c r="A12" s="18"/>
      <c r="C12" s="29" t="s">
        <v>1</v>
      </c>
      <c r="D12" s="24">
        <v>80</v>
      </c>
    </row>
    <row r="13" spans="1:6" x14ac:dyDescent="0.4">
      <c r="A13" s="18"/>
      <c r="C13" s="29" t="s">
        <v>2</v>
      </c>
      <c r="D13" s="24">
        <v>80</v>
      </c>
    </row>
    <row r="14" spans="1:6" x14ac:dyDescent="0.4">
      <c r="A14" s="18"/>
    </row>
    <row r="15" spans="1:6" ht="19.5" x14ac:dyDescent="0.4">
      <c r="A15" s="31" t="s">
        <v>52</v>
      </c>
    </row>
    <row r="16" spans="1:6" x14ac:dyDescent="0.4">
      <c r="A16" s="17" t="s">
        <v>53</v>
      </c>
    </row>
    <row r="17" spans="1:5" x14ac:dyDescent="0.4">
      <c r="A17" s="84"/>
      <c r="B17" s="86" t="s">
        <v>0</v>
      </c>
      <c r="C17" s="86" t="s">
        <v>1</v>
      </c>
      <c r="D17" s="86" t="s">
        <v>2</v>
      </c>
    </row>
    <row r="18" spans="1:5" x14ac:dyDescent="0.4">
      <c r="A18" s="85" t="s">
        <v>46</v>
      </c>
      <c r="B18" s="87">
        <v>3.1</v>
      </c>
      <c r="C18" s="87">
        <v>8</v>
      </c>
      <c r="D18" s="87">
        <v>5</v>
      </c>
    </row>
    <row r="19" spans="1:5" x14ac:dyDescent="0.4">
      <c r="A19" s="85" t="s">
        <v>158</v>
      </c>
      <c r="B19" s="32" t="s">
        <v>154</v>
      </c>
      <c r="C19" s="32" t="s">
        <v>173</v>
      </c>
      <c r="D19" s="32" t="s">
        <v>162</v>
      </c>
    </row>
    <row r="20" spans="1:5" x14ac:dyDescent="0.4">
      <c r="A20" s="85" t="s">
        <v>54</v>
      </c>
      <c r="B20" s="21">
        <f>ROUNDUP(B18/VLOOKUP(B19,Sheet2!A:N,14,FALSE),0)</f>
        <v>3</v>
      </c>
      <c r="C20" s="21">
        <f>ROUNDUP(C18/VLOOKUP(C19,Sheet2!A:N,14,FALSE),0)</f>
        <v>9</v>
      </c>
      <c r="D20" s="21">
        <f>ROUNDUP(D18/VLOOKUP(D19,Sheet2!A:N,14,FALSE),0)</f>
        <v>13</v>
      </c>
      <c r="E20" s="20"/>
    </row>
    <row r="21" spans="1:5" x14ac:dyDescent="0.4">
      <c r="A21" s="85" t="s">
        <v>160</v>
      </c>
      <c r="B21" s="21">
        <f>ROUNDUP(D11/VLOOKUP(B19,Sheet2!A:N,10,FALSE)/3.306,0)</f>
        <v>9</v>
      </c>
      <c r="C21" s="21">
        <f>ROUNDUP(D12/VLOOKUP(C19,Sheet2!A:N,10,FALSE)/3.306,0)</f>
        <v>33</v>
      </c>
      <c r="D21" s="21">
        <f>ROUNDUP(D13/VLOOKUP(D19,Sheet2!A:N,10,FALSE)/3.306,0)</f>
        <v>14</v>
      </c>
      <c r="E21" s="22"/>
    </row>
    <row r="22" spans="1:5" x14ac:dyDescent="0.4">
      <c r="A22" s="85" t="s">
        <v>166</v>
      </c>
      <c r="B22" s="26">
        <f>VLOOKUP(共同住宅等リフォーム!B19,Sheet2!A:N,13,FALSE)</f>
        <v>28630</v>
      </c>
      <c r="C22" s="26" t="str">
        <f>VLOOKUP(共同住宅等リフォーム!C19,Sheet2!A:N,13,FALSE)</f>
        <v>材工</v>
      </c>
      <c r="D22" s="26">
        <f>VLOOKUP(共同住宅等リフォーム!D19,Sheet2!A:N,13,FALSE)</f>
        <v>22645</v>
      </c>
      <c r="E22" s="23"/>
    </row>
    <row r="23" spans="1:5" x14ac:dyDescent="0.4">
      <c r="A23" s="85" t="s">
        <v>171</v>
      </c>
      <c r="B23" s="26">
        <f>B21*B22</f>
        <v>257670</v>
      </c>
      <c r="C23" s="26" t="e">
        <f>C21*C22</f>
        <v>#VALUE!</v>
      </c>
      <c r="D23" s="26">
        <f>D21*D22</f>
        <v>317030</v>
      </c>
      <c r="E23" s="24"/>
    </row>
    <row r="24" spans="1:5" x14ac:dyDescent="0.4">
      <c r="C24" s="17" t="s">
        <v>56</v>
      </c>
    </row>
    <row r="25" spans="1:5" x14ac:dyDescent="0.4">
      <c r="B25" s="25"/>
      <c r="C25" s="25"/>
      <c r="D25" s="25"/>
      <c r="E25" s="20"/>
    </row>
    <row r="26" spans="1:5" ht="22.5" customHeight="1" x14ac:dyDescent="0.4">
      <c r="A26" s="30" t="s">
        <v>51</v>
      </c>
    </row>
    <row r="27" spans="1:5" x14ac:dyDescent="0.4">
      <c r="A27" s="17" t="s">
        <v>47</v>
      </c>
    </row>
    <row r="28" spans="1:5" x14ac:dyDescent="0.4">
      <c r="A28" s="84"/>
      <c r="B28" s="86" t="s">
        <v>0</v>
      </c>
      <c r="C28" s="86" t="s">
        <v>1</v>
      </c>
      <c r="D28" s="86" t="s">
        <v>2</v>
      </c>
    </row>
    <row r="29" spans="1:5" x14ac:dyDescent="0.4">
      <c r="A29" s="85" t="s">
        <v>46</v>
      </c>
      <c r="B29" s="87">
        <v>1.9</v>
      </c>
      <c r="C29" s="87">
        <v>5.7</v>
      </c>
      <c r="D29" s="87">
        <v>2.2999999999999998</v>
      </c>
    </row>
    <row r="30" spans="1:5" x14ac:dyDescent="0.4">
      <c r="A30" s="85" t="s">
        <v>3</v>
      </c>
      <c r="B30" s="32" t="s">
        <v>161</v>
      </c>
      <c r="C30" s="32" t="s">
        <v>48</v>
      </c>
      <c r="D30" s="32" t="s">
        <v>44</v>
      </c>
    </row>
    <row r="31" spans="1:5" x14ac:dyDescent="0.4">
      <c r="A31" s="85" t="s">
        <v>54</v>
      </c>
      <c r="B31" s="21">
        <f>ROUNDUP(B29/VLOOKUP(B30,Sheet2!A:N,14,FALSE),0)</f>
        <v>3</v>
      </c>
      <c r="C31" s="21">
        <f>ROUNDUP(C29/VLOOKUP(C30,Sheet2!A:N,14,FALSE),0)</f>
        <v>8</v>
      </c>
      <c r="D31" s="21">
        <f>ROUNDUP(D29/VLOOKUP(D30,Sheet2!A:N,14,FALSE),0)</f>
        <v>6</v>
      </c>
      <c r="E31" s="20"/>
    </row>
    <row r="32" spans="1:5" x14ac:dyDescent="0.4">
      <c r="A32" s="85" t="s">
        <v>160</v>
      </c>
      <c r="B32" s="21">
        <f>ROUNDUP(D11/VLOOKUP(B30,Sheet2!A:N,10,FALSE)/3.306,0)</f>
        <v>14</v>
      </c>
      <c r="C32" s="21">
        <f>ROUNDUP(D12/VLOOKUP(C30,Sheet2!A:N,10,FALSE)/3.306,0)</f>
        <v>17</v>
      </c>
      <c r="D32" s="21">
        <f>ROUNDUP(D13/VLOOKUP(D30,Sheet2!A:N,10,FALSE)/3.306,0)</f>
        <v>17</v>
      </c>
      <c r="E32" s="22"/>
    </row>
    <row r="33" spans="1:5" x14ac:dyDescent="0.4">
      <c r="A33" s="85" t="s">
        <v>166</v>
      </c>
      <c r="B33" s="26">
        <f>VLOOKUP(共同住宅等リフォーム!B30,Sheet2!A:N,13,FALSE)</f>
        <v>28151.999999999996</v>
      </c>
      <c r="C33" s="26">
        <f>VLOOKUP(共同住宅等リフォーム!C30,Sheet2!A:N,13,FALSE)</f>
        <v>24840</v>
      </c>
      <c r="D33" s="26">
        <f>VLOOKUP(共同住宅等リフォーム!D30,Sheet2!A:N,13,FALSE)</f>
        <v>26280</v>
      </c>
      <c r="E33" s="23"/>
    </row>
    <row r="34" spans="1:5" x14ac:dyDescent="0.4">
      <c r="A34" s="85" t="s">
        <v>171</v>
      </c>
      <c r="B34" s="26">
        <f>B32*B33</f>
        <v>394127.99999999994</v>
      </c>
      <c r="C34" s="26">
        <f>C32*C33</f>
        <v>422280</v>
      </c>
      <c r="D34" s="26">
        <f>D32*D33</f>
        <v>446760</v>
      </c>
      <c r="E34" s="24"/>
    </row>
    <row r="35" spans="1:5" x14ac:dyDescent="0.4">
      <c r="C35" s="17" t="s">
        <v>55</v>
      </c>
    </row>
    <row r="37" spans="1:5" x14ac:dyDescent="0.4">
      <c r="A37" s="81" t="s">
        <v>164</v>
      </c>
    </row>
    <row r="38" spans="1:5" ht="19.5" x14ac:dyDescent="0.4">
      <c r="A38" s="31" t="s">
        <v>52</v>
      </c>
    </row>
    <row r="39" spans="1:5" x14ac:dyDescent="0.4">
      <c r="A39" s="17" t="s">
        <v>53</v>
      </c>
    </row>
    <row r="40" spans="1:5" x14ac:dyDescent="0.4">
      <c r="A40" s="84"/>
      <c r="B40" s="86" t="s">
        <v>0</v>
      </c>
      <c r="C40" s="86" t="s">
        <v>1</v>
      </c>
      <c r="D40" s="86" t="s">
        <v>2</v>
      </c>
    </row>
    <row r="41" spans="1:5" x14ac:dyDescent="0.4">
      <c r="A41" s="85" t="s">
        <v>46</v>
      </c>
      <c r="B41" s="88">
        <v>1.6</v>
      </c>
      <c r="C41" s="88">
        <v>4</v>
      </c>
      <c r="D41" s="88">
        <v>2.5</v>
      </c>
    </row>
    <row r="42" spans="1:5" x14ac:dyDescent="0.4">
      <c r="A42" s="85" t="s">
        <v>158</v>
      </c>
      <c r="B42" s="32" t="s">
        <v>154</v>
      </c>
      <c r="C42" s="32" t="s">
        <v>163</v>
      </c>
      <c r="D42" s="32" t="s">
        <v>162</v>
      </c>
    </row>
    <row r="43" spans="1:5" x14ac:dyDescent="0.4">
      <c r="A43" s="85" t="s">
        <v>54</v>
      </c>
      <c r="B43" s="21">
        <f>ROUNDUP(B41/VLOOKUP(B42,Sheet2!A:N,14,FALSE),0)</f>
        <v>2</v>
      </c>
      <c r="C43" s="21">
        <f>ROUNDUP(C41/VLOOKUP(C42,Sheet2!A:N,14,FALSE),0)</f>
        <v>6</v>
      </c>
      <c r="D43" s="21">
        <f>ROUNDUP(D41/VLOOKUP(D42,Sheet2!A:N,14,FALSE),0)</f>
        <v>7</v>
      </c>
      <c r="E43" s="20"/>
    </row>
    <row r="44" spans="1:5" x14ac:dyDescent="0.4">
      <c r="A44" s="85" t="s">
        <v>160</v>
      </c>
      <c r="B44" s="21">
        <f>ROUNDUP(D11/VLOOKUP(B42,Sheet2!A:N,10,FALSE)/3.306,0)</f>
        <v>9</v>
      </c>
      <c r="C44" s="21">
        <f>ROUNDUP(D12/VLOOKUP(C42,Sheet2!A:N,10,FALSE)/3.306,0)</f>
        <v>22</v>
      </c>
      <c r="D44" s="21">
        <f>ROUNDUP(D13/VLOOKUP(D42,Sheet2!A:N,10,FALSE)/3.306,0)</f>
        <v>14</v>
      </c>
      <c r="E44" s="22"/>
    </row>
    <row r="45" spans="1:5" x14ac:dyDescent="0.4">
      <c r="A45" s="85" t="s">
        <v>166</v>
      </c>
      <c r="B45" s="26">
        <f>VLOOKUP(共同住宅等リフォーム!B42,Sheet2!A:N,13,FALSE)</f>
        <v>28630</v>
      </c>
      <c r="C45" s="26">
        <f>VLOOKUP(共同住宅等リフォーム!C42,Sheet2!A:N,13,FALSE)</f>
        <v>23496.000000000004</v>
      </c>
      <c r="D45" s="26">
        <f>VLOOKUP(共同住宅等リフォーム!D42,Sheet2!A:N,13,FALSE)</f>
        <v>22645</v>
      </c>
      <c r="E45" s="23"/>
    </row>
    <row r="46" spans="1:5" x14ac:dyDescent="0.4">
      <c r="A46" s="85" t="s">
        <v>171</v>
      </c>
      <c r="B46" s="26">
        <f>B44*B45</f>
        <v>257670</v>
      </c>
      <c r="C46" s="26">
        <f>C44*C45</f>
        <v>516912.00000000006</v>
      </c>
      <c r="D46" s="26">
        <f>D44*D45</f>
        <v>317030</v>
      </c>
      <c r="E46" s="24"/>
    </row>
    <row r="47" spans="1:5" x14ac:dyDescent="0.4">
      <c r="C47" s="17" t="s">
        <v>56</v>
      </c>
    </row>
    <row r="48" spans="1:5" x14ac:dyDescent="0.4">
      <c r="B48" s="25"/>
      <c r="C48" s="25"/>
      <c r="D48" s="25"/>
      <c r="E48" s="20"/>
    </row>
    <row r="49" spans="1:5" ht="22.5" customHeight="1" x14ac:dyDescent="0.4">
      <c r="A49" s="30" t="s">
        <v>51</v>
      </c>
    </row>
    <row r="50" spans="1:5" x14ac:dyDescent="0.4">
      <c r="A50" s="17" t="s">
        <v>47</v>
      </c>
    </row>
    <row r="51" spans="1:5" x14ac:dyDescent="0.4">
      <c r="A51" s="84"/>
      <c r="B51" s="86" t="s">
        <v>0</v>
      </c>
      <c r="C51" s="86" t="s">
        <v>1</v>
      </c>
      <c r="D51" s="86" t="s">
        <v>2</v>
      </c>
    </row>
    <row r="52" spans="1:5" x14ac:dyDescent="0.4">
      <c r="A52" s="85" t="s">
        <v>46</v>
      </c>
      <c r="B52" s="88">
        <v>1</v>
      </c>
      <c r="C52" s="88">
        <v>2.9</v>
      </c>
      <c r="D52" s="88">
        <v>1.2</v>
      </c>
    </row>
    <row r="53" spans="1:5" x14ac:dyDescent="0.4">
      <c r="A53" s="85" t="s">
        <v>3</v>
      </c>
      <c r="B53" s="32" t="s">
        <v>161</v>
      </c>
      <c r="C53" s="32" t="s">
        <v>48</v>
      </c>
      <c r="D53" s="32" t="s">
        <v>44</v>
      </c>
    </row>
    <row r="54" spans="1:5" x14ac:dyDescent="0.4">
      <c r="A54" s="85" t="s">
        <v>54</v>
      </c>
      <c r="B54" s="21">
        <f>ROUNDUP(B52/VLOOKUP(B53,Sheet2!A:N,14,FALSE),0)</f>
        <v>2</v>
      </c>
      <c r="C54" s="21">
        <f>ROUNDUP(C52/VLOOKUP(C53,Sheet2!A:N,14,FALSE),0)</f>
        <v>4</v>
      </c>
      <c r="D54" s="21">
        <f>ROUNDUP(D52/VLOOKUP(D53,Sheet2!A:N,14,FALSE),0)</f>
        <v>3</v>
      </c>
      <c r="E54" s="20"/>
    </row>
    <row r="55" spans="1:5" x14ac:dyDescent="0.4">
      <c r="A55" s="85" t="s">
        <v>160</v>
      </c>
      <c r="B55" s="21">
        <f>ROUNDUP(D11/VLOOKUP(B53,Sheet2!A:N,10,FALSE)/3.306,0)</f>
        <v>14</v>
      </c>
      <c r="C55" s="21">
        <f>ROUNDUP(D12/VLOOKUP(C53,Sheet2!A:N,10,FALSE)/3.306,0)</f>
        <v>17</v>
      </c>
      <c r="D55" s="21">
        <f>ROUNDUP(D13/VLOOKUP(D53,Sheet2!A:N,10,FALSE)/3.306,0)</f>
        <v>17</v>
      </c>
      <c r="E55" s="22"/>
    </row>
    <row r="56" spans="1:5" x14ac:dyDescent="0.4">
      <c r="A56" s="85" t="s">
        <v>166</v>
      </c>
      <c r="B56" s="26">
        <f>VLOOKUP(共同住宅等リフォーム!B53,Sheet2!A:N,13,FALSE)</f>
        <v>28151.999999999996</v>
      </c>
      <c r="C56" s="26">
        <f>VLOOKUP(共同住宅等リフォーム!C53,Sheet2!A:N,13,FALSE)</f>
        <v>24840</v>
      </c>
      <c r="D56" s="26">
        <f>VLOOKUP(共同住宅等リフォーム!D53,Sheet2!A:N,13,FALSE)</f>
        <v>26280</v>
      </c>
      <c r="E56" s="23"/>
    </row>
    <row r="57" spans="1:5" x14ac:dyDescent="0.4">
      <c r="A57" s="85" t="s">
        <v>171</v>
      </c>
      <c r="B57" s="26">
        <f>B55*B56</f>
        <v>394127.99999999994</v>
      </c>
      <c r="C57" s="26">
        <f>C55*C56</f>
        <v>422280</v>
      </c>
      <c r="D57" s="26">
        <f>D55*D56</f>
        <v>446760</v>
      </c>
      <c r="E57" s="24"/>
    </row>
    <row r="58" spans="1:5" x14ac:dyDescent="0.4">
      <c r="C58" s="17" t="s">
        <v>55</v>
      </c>
    </row>
  </sheetData>
  <phoneticPr fontId="2"/>
  <pageMargins left="0.7" right="0.7" top="0.75" bottom="0.75" header="0.3" footer="0.3"/>
  <pageSetup paperSize="9" scale="4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0E7837E-8F32-48FD-AC0E-AEF93841D489}">
          <x14:formula1>
            <xm:f>Sheet2!$A$44:$A$80</xm:f>
          </x14:formula1>
          <xm:sqref>D19 D42</xm:sqref>
        </x14:dataValidation>
        <x14:dataValidation type="list" allowBlank="1" showInputMessage="1" showErrorMessage="1" xr:uid="{F29F83D7-C916-4DC9-BEC4-8323E3F33AF3}">
          <x14:formula1>
            <xm:f>Sheet2!$A$124:$A$168</xm:f>
          </x14:formula1>
          <xm:sqref>C42 C19</xm:sqref>
        </x14:dataValidation>
        <x14:dataValidation type="list" allowBlank="1" showInputMessage="1" showErrorMessage="1" xr:uid="{BE38D1BA-3D76-43C8-944B-9C3CA569CE84}">
          <x14:formula1>
            <xm:f>Sheet2!$A$30:$A$41</xm:f>
          </x14:formula1>
          <xm:sqref>C30 C53</xm:sqref>
        </x14:dataValidation>
        <x14:dataValidation type="list" allowBlank="1" showInputMessage="1" showErrorMessage="1" xr:uid="{5168B38F-C22F-499E-A8B2-9203152389E0}">
          <x14:formula1>
            <xm:f>Sheet2!$A$2:$A$15</xm:f>
          </x14:formula1>
          <xm:sqref>B30 B53</xm:sqref>
        </x14:dataValidation>
        <x14:dataValidation type="list" allowBlank="1" showInputMessage="1" showErrorMessage="1" xr:uid="{FA79565D-491D-4E57-B499-D7CF2BFD43B1}">
          <x14:formula1>
            <xm:f>Sheet2!$A$82:$A$122</xm:f>
          </x14:formula1>
          <xm:sqref>B19 B42</xm:sqref>
        </x14:dataValidation>
        <x14:dataValidation type="list" allowBlank="1" showInputMessage="1" showErrorMessage="1" xr:uid="{B4C10DDC-A3DB-42B7-A175-8A870EADC504}">
          <x14:formula1>
            <xm:f>Sheet2!$A$17:$A$28</xm:f>
          </x14:formula1>
          <xm:sqref>D30 D53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B26C-FDC7-480A-82C4-96E395E305CD}">
  <dimension ref="A1:R173"/>
  <sheetViews>
    <sheetView workbookViewId="0"/>
  </sheetViews>
  <sheetFormatPr defaultColWidth="51.25" defaultRowHeight="16.5" customHeight="1" x14ac:dyDescent="0.4"/>
  <cols>
    <col min="1" max="1" width="51.25" style="38"/>
    <col min="2" max="2" width="40.375" style="39" bestFit="1" customWidth="1"/>
    <col min="3" max="3" width="19.375" style="38" customWidth="1"/>
    <col min="4" max="4" width="11" style="38" customWidth="1"/>
    <col min="5" max="7" width="5.25" style="39" customWidth="1"/>
    <col min="8" max="8" width="11.125" style="38" customWidth="1"/>
    <col min="9" max="9" width="7.625" style="38" customWidth="1"/>
    <col min="10" max="13" width="9" style="38" customWidth="1"/>
    <col min="14" max="14" width="29.625" style="38" bestFit="1" customWidth="1"/>
    <col min="15" max="15" width="7.125" style="38" bestFit="1" customWidth="1"/>
    <col min="16" max="83" width="9" style="38" customWidth="1"/>
    <col min="84" max="16384" width="51.25" style="38"/>
  </cols>
  <sheetData>
    <row r="1" spans="1:18" s="35" customFormat="1" ht="16.5" customHeight="1" x14ac:dyDescent="0.4">
      <c r="A1" s="35" t="s">
        <v>155</v>
      </c>
      <c r="B1" s="12" t="s">
        <v>4</v>
      </c>
      <c r="C1" s="13" t="s">
        <v>5</v>
      </c>
      <c r="D1" s="13" t="s">
        <v>6</v>
      </c>
      <c r="E1" s="1" t="s">
        <v>7</v>
      </c>
      <c r="F1" s="1"/>
      <c r="G1" s="10" t="s">
        <v>8</v>
      </c>
      <c r="H1" s="1" t="s">
        <v>9</v>
      </c>
      <c r="I1" s="2" t="s">
        <v>10</v>
      </c>
      <c r="J1" s="2" t="s">
        <v>11</v>
      </c>
      <c r="K1" s="10" t="s">
        <v>12</v>
      </c>
      <c r="L1" s="10" t="s">
        <v>45</v>
      </c>
      <c r="M1" s="10"/>
      <c r="N1" s="14" t="s">
        <v>13</v>
      </c>
    </row>
    <row r="2" spans="1:18" s="36" customFormat="1" ht="16.5" customHeight="1" x14ac:dyDescent="0.15">
      <c r="A2" s="36" t="s">
        <v>180</v>
      </c>
      <c r="B2" s="3" t="s">
        <v>38</v>
      </c>
      <c r="C2" s="3" t="s">
        <v>14</v>
      </c>
      <c r="D2" s="3" t="s">
        <v>15</v>
      </c>
      <c r="E2" s="4">
        <v>20</v>
      </c>
      <c r="F2" s="4" t="s">
        <v>43</v>
      </c>
      <c r="G2" s="5">
        <v>105</v>
      </c>
      <c r="H2" s="4" t="s">
        <v>16</v>
      </c>
      <c r="I2" s="6">
        <v>6</v>
      </c>
      <c r="J2" s="7">
        <v>2.2999999999999998</v>
      </c>
      <c r="K2" s="5">
        <v>3.1</v>
      </c>
      <c r="L2" s="5">
        <v>12240</v>
      </c>
      <c r="M2" s="5">
        <f>L2*J2</f>
        <v>28151.999999999996</v>
      </c>
      <c r="N2" s="8">
        <f t="shared" ref="N2:N4" si="0">ROUNDDOWN(O2*P2*Q2/10^9*I2,3)</f>
        <v>0.71599999999999997</v>
      </c>
      <c r="O2" s="36">
        <v>105</v>
      </c>
      <c r="P2" s="36">
        <v>395</v>
      </c>
      <c r="Q2" s="36">
        <v>2880</v>
      </c>
    </row>
    <row r="3" spans="1:18" s="36" customFormat="1" ht="16.5" customHeight="1" x14ac:dyDescent="0.15">
      <c r="A3" s="36" t="s">
        <v>161</v>
      </c>
      <c r="B3" s="3" t="s">
        <v>38</v>
      </c>
      <c r="C3" s="3" t="s">
        <v>14</v>
      </c>
      <c r="D3" s="3" t="s">
        <v>15</v>
      </c>
      <c r="E3" s="4">
        <v>20</v>
      </c>
      <c r="F3" s="4" t="s">
        <v>43</v>
      </c>
      <c r="G3" s="5">
        <v>105</v>
      </c>
      <c r="H3" s="4" t="s">
        <v>17</v>
      </c>
      <c r="I3" s="6">
        <v>6</v>
      </c>
      <c r="J3" s="7">
        <v>2.2999999999999998</v>
      </c>
      <c r="K3" s="5">
        <v>3.1</v>
      </c>
      <c r="L3" s="5">
        <v>12240</v>
      </c>
      <c r="M3" s="5">
        <f t="shared" ref="M3:M17" si="1">L3*J3</f>
        <v>28151.999999999996</v>
      </c>
      <c r="N3" s="8">
        <f t="shared" si="0"/>
        <v>0.78</v>
      </c>
      <c r="O3" s="36">
        <v>105</v>
      </c>
      <c r="P3" s="36">
        <v>430</v>
      </c>
      <c r="Q3" s="36">
        <v>2880</v>
      </c>
    </row>
    <row r="4" spans="1:18" s="36" customFormat="1" ht="16.5" customHeight="1" x14ac:dyDescent="0.15">
      <c r="A4" s="36" t="s">
        <v>181</v>
      </c>
      <c r="B4" s="3" t="s">
        <v>38</v>
      </c>
      <c r="C4" s="3" t="s">
        <v>14</v>
      </c>
      <c r="D4" s="3" t="s">
        <v>15</v>
      </c>
      <c r="E4" s="4">
        <v>20</v>
      </c>
      <c r="F4" s="4" t="s">
        <v>43</v>
      </c>
      <c r="G4" s="5">
        <v>105</v>
      </c>
      <c r="H4" s="4" t="s">
        <v>18</v>
      </c>
      <c r="I4" s="6">
        <v>5</v>
      </c>
      <c r="J4" s="7">
        <v>2.1</v>
      </c>
      <c r="K4" s="5">
        <v>3.1</v>
      </c>
      <c r="L4" s="5">
        <v>12240</v>
      </c>
      <c r="M4" s="5">
        <f t="shared" si="1"/>
        <v>25704</v>
      </c>
      <c r="N4" s="8">
        <f t="shared" si="0"/>
        <v>0.71</v>
      </c>
      <c r="O4" s="36">
        <v>105</v>
      </c>
      <c r="P4" s="36">
        <v>470</v>
      </c>
      <c r="Q4" s="36">
        <v>2880</v>
      </c>
    </row>
    <row r="5" spans="1:18" s="36" customFormat="1" ht="16.5" customHeight="1" x14ac:dyDescent="0.15">
      <c r="A5" s="36" t="s">
        <v>182</v>
      </c>
      <c r="B5" s="11" t="s">
        <v>39</v>
      </c>
      <c r="C5" s="15" t="s">
        <v>21</v>
      </c>
      <c r="D5" s="3" t="s">
        <v>15</v>
      </c>
      <c r="E5" s="4">
        <v>20</v>
      </c>
      <c r="F5" s="4" t="s">
        <v>43</v>
      </c>
      <c r="G5" s="5">
        <v>89</v>
      </c>
      <c r="H5" s="4" t="s">
        <v>22</v>
      </c>
      <c r="I5" s="6">
        <v>12</v>
      </c>
      <c r="J5" s="7">
        <v>2.2000000000000002</v>
      </c>
      <c r="K5" s="5">
        <v>2.6</v>
      </c>
      <c r="L5" s="5">
        <v>8900</v>
      </c>
      <c r="M5" s="5">
        <f t="shared" si="1"/>
        <v>19580</v>
      </c>
      <c r="N5" s="8">
        <f t="shared" ref="N5:N13" si="2">ROUNDDOWN(O5*P5*Q5/10^9*I5,3)</f>
        <v>0.621</v>
      </c>
      <c r="O5" s="36">
        <v>89</v>
      </c>
      <c r="P5" s="36">
        <v>425</v>
      </c>
      <c r="Q5" s="36">
        <v>1370</v>
      </c>
    </row>
    <row r="6" spans="1:18" s="36" customFormat="1" ht="16.5" customHeight="1" x14ac:dyDescent="0.15">
      <c r="A6" s="36" t="s">
        <v>183</v>
      </c>
      <c r="B6" s="11" t="s">
        <v>39</v>
      </c>
      <c r="C6" s="15" t="s">
        <v>23</v>
      </c>
      <c r="D6" s="3" t="s">
        <v>15</v>
      </c>
      <c r="E6" s="4">
        <v>20</v>
      </c>
      <c r="F6" s="4" t="s">
        <v>43</v>
      </c>
      <c r="G6" s="5">
        <v>105</v>
      </c>
      <c r="H6" s="4" t="s">
        <v>24</v>
      </c>
      <c r="I6" s="6">
        <v>12</v>
      </c>
      <c r="J6" s="7">
        <v>2.2000000000000002</v>
      </c>
      <c r="K6" s="5">
        <v>3.1</v>
      </c>
      <c r="L6" s="5">
        <v>10500</v>
      </c>
      <c r="M6" s="5">
        <f t="shared" si="1"/>
        <v>23100.000000000004</v>
      </c>
      <c r="N6" s="8">
        <f t="shared" si="2"/>
        <v>0.68100000000000005</v>
      </c>
      <c r="O6" s="36">
        <v>105</v>
      </c>
      <c r="P6" s="36">
        <v>395</v>
      </c>
      <c r="Q6" s="36">
        <v>1370</v>
      </c>
    </row>
    <row r="7" spans="1:18" s="36" customFormat="1" ht="16.5" customHeight="1" x14ac:dyDescent="0.15">
      <c r="A7" s="36" t="s">
        <v>184</v>
      </c>
      <c r="B7" s="11" t="s">
        <v>39</v>
      </c>
      <c r="C7" s="15" t="s">
        <v>23</v>
      </c>
      <c r="D7" s="3" t="s">
        <v>15</v>
      </c>
      <c r="E7" s="4">
        <v>20</v>
      </c>
      <c r="F7" s="4" t="s">
        <v>43</v>
      </c>
      <c r="G7" s="5">
        <v>105</v>
      </c>
      <c r="H7" s="4" t="s">
        <v>25</v>
      </c>
      <c r="I7" s="6">
        <v>12</v>
      </c>
      <c r="J7" s="7">
        <v>2.2000000000000002</v>
      </c>
      <c r="K7" s="5">
        <v>3.1</v>
      </c>
      <c r="L7" s="5">
        <v>10500</v>
      </c>
      <c r="M7" s="5">
        <f t="shared" si="1"/>
        <v>23100.000000000004</v>
      </c>
      <c r="N7" s="8">
        <f t="shared" si="2"/>
        <v>0.74199999999999999</v>
      </c>
      <c r="O7" s="36">
        <v>105</v>
      </c>
      <c r="P7" s="36">
        <v>430</v>
      </c>
      <c r="Q7" s="36">
        <v>1370</v>
      </c>
    </row>
    <row r="8" spans="1:18" s="36" customFormat="1" ht="16.5" customHeight="1" x14ac:dyDescent="0.15">
      <c r="A8" s="36" t="s">
        <v>185</v>
      </c>
      <c r="B8" s="11" t="s">
        <v>39</v>
      </c>
      <c r="C8" s="15" t="s">
        <v>26</v>
      </c>
      <c r="D8" s="3" t="s">
        <v>15</v>
      </c>
      <c r="E8" s="4">
        <v>20</v>
      </c>
      <c r="F8" s="4" t="s">
        <v>43</v>
      </c>
      <c r="G8" s="5">
        <v>140</v>
      </c>
      <c r="H8" s="4" t="s">
        <v>27</v>
      </c>
      <c r="I8" s="6">
        <v>8</v>
      </c>
      <c r="J8" s="7">
        <v>1.3</v>
      </c>
      <c r="K8" s="5">
        <v>4.0999999999999996</v>
      </c>
      <c r="L8" s="5">
        <v>14000</v>
      </c>
      <c r="M8" s="5">
        <f t="shared" si="1"/>
        <v>18200</v>
      </c>
      <c r="N8" s="8">
        <f t="shared" si="2"/>
        <v>0.55900000000000005</v>
      </c>
      <c r="O8" s="36">
        <v>140</v>
      </c>
      <c r="P8" s="36">
        <v>420</v>
      </c>
      <c r="Q8" s="36">
        <v>1190</v>
      </c>
    </row>
    <row r="9" spans="1:18" s="36" customFormat="1" ht="16.5" customHeight="1" x14ac:dyDescent="0.15">
      <c r="A9" s="36" t="s">
        <v>186</v>
      </c>
      <c r="B9" s="11" t="s">
        <v>39</v>
      </c>
      <c r="C9" s="15" t="s">
        <v>26</v>
      </c>
      <c r="D9" s="3" t="s">
        <v>15</v>
      </c>
      <c r="E9" s="4">
        <v>20</v>
      </c>
      <c r="F9" s="4" t="s">
        <v>43</v>
      </c>
      <c r="G9" s="5">
        <v>140</v>
      </c>
      <c r="H9" s="4" t="s">
        <v>28</v>
      </c>
      <c r="I9" s="6">
        <v>8</v>
      </c>
      <c r="J9" s="7">
        <v>1.4</v>
      </c>
      <c r="K9" s="5">
        <v>4.0999999999999996</v>
      </c>
      <c r="L9" s="5">
        <v>14000</v>
      </c>
      <c r="M9" s="5">
        <f t="shared" si="1"/>
        <v>19600</v>
      </c>
      <c r="N9" s="8">
        <f t="shared" si="2"/>
        <v>0.625</v>
      </c>
      <c r="O9" s="36">
        <v>140</v>
      </c>
      <c r="P9" s="36">
        <v>420</v>
      </c>
      <c r="Q9" s="36">
        <v>1330</v>
      </c>
    </row>
    <row r="10" spans="1:18" s="36" customFormat="1" ht="16.5" customHeight="1" x14ac:dyDescent="0.15">
      <c r="A10" s="36" t="s">
        <v>187</v>
      </c>
      <c r="B10" s="3" t="s">
        <v>40</v>
      </c>
      <c r="C10" s="15" t="s">
        <v>29</v>
      </c>
      <c r="D10" s="3" t="s">
        <v>15</v>
      </c>
      <c r="E10" s="4">
        <v>28</v>
      </c>
      <c r="F10" s="4" t="s">
        <v>43</v>
      </c>
      <c r="G10" s="5">
        <v>89</v>
      </c>
      <c r="H10" s="4" t="s">
        <v>30</v>
      </c>
      <c r="I10" s="6">
        <v>8</v>
      </c>
      <c r="J10" s="7">
        <v>1.4</v>
      </c>
      <c r="K10" s="5">
        <v>2.7</v>
      </c>
      <c r="L10" s="5">
        <v>9390</v>
      </c>
      <c r="M10" s="5">
        <f t="shared" si="1"/>
        <v>13146</v>
      </c>
      <c r="N10" s="8">
        <f t="shared" si="2"/>
        <v>0.35899999999999999</v>
      </c>
      <c r="O10" s="36">
        <v>89</v>
      </c>
      <c r="P10" s="36">
        <v>380</v>
      </c>
      <c r="Q10" s="36">
        <v>1330</v>
      </c>
    </row>
    <row r="11" spans="1:18" s="36" customFormat="1" ht="16.5" customHeight="1" x14ac:dyDescent="0.15">
      <c r="A11" s="36" t="s">
        <v>188</v>
      </c>
      <c r="B11" s="3" t="s">
        <v>40</v>
      </c>
      <c r="C11" s="15" t="s">
        <v>29</v>
      </c>
      <c r="D11" s="3" t="s">
        <v>15</v>
      </c>
      <c r="E11" s="4">
        <v>28</v>
      </c>
      <c r="F11" s="4" t="s">
        <v>43</v>
      </c>
      <c r="G11" s="5">
        <v>89</v>
      </c>
      <c r="H11" s="4" t="s">
        <v>31</v>
      </c>
      <c r="I11" s="6">
        <v>8</v>
      </c>
      <c r="J11" s="7">
        <v>1.4</v>
      </c>
      <c r="K11" s="5">
        <v>2.7</v>
      </c>
      <c r="L11" s="5">
        <v>9390</v>
      </c>
      <c r="M11" s="5">
        <f t="shared" si="1"/>
        <v>13146</v>
      </c>
      <c r="N11" s="8">
        <f t="shared" si="2"/>
        <v>0.39700000000000002</v>
      </c>
      <c r="O11" s="36">
        <v>89</v>
      </c>
      <c r="P11" s="36">
        <v>420</v>
      </c>
      <c r="Q11" s="36">
        <v>1330</v>
      </c>
    </row>
    <row r="12" spans="1:18" s="36" customFormat="1" ht="16.5" customHeight="1" x14ac:dyDescent="0.15">
      <c r="A12" s="36" t="s">
        <v>189</v>
      </c>
      <c r="B12" s="3" t="s">
        <v>41</v>
      </c>
      <c r="C12" s="3" t="s">
        <v>32</v>
      </c>
      <c r="D12" s="3" t="s">
        <v>15</v>
      </c>
      <c r="E12" s="4">
        <v>36</v>
      </c>
      <c r="F12" s="4" t="s">
        <v>43</v>
      </c>
      <c r="G12" s="5">
        <v>105</v>
      </c>
      <c r="H12" s="4" t="s">
        <v>33</v>
      </c>
      <c r="I12" s="6">
        <v>6</v>
      </c>
      <c r="J12" s="7">
        <v>1.1000000000000001</v>
      </c>
      <c r="K12" s="5">
        <v>3.3</v>
      </c>
      <c r="L12" s="5">
        <v>11640</v>
      </c>
      <c r="M12" s="5">
        <f t="shared" si="1"/>
        <v>12804.000000000002</v>
      </c>
      <c r="N12" s="8">
        <f t="shared" si="2"/>
        <v>0.33600000000000002</v>
      </c>
      <c r="O12" s="37">
        <v>105</v>
      </c>
      <c r="P12" s="36">
        <v>390</v>
      </c>
      <c r="Q12" s="36">
        <v>1370</v>
      </c>
    </row>
    <row r="13" spans="1:18" s="36" customFormat="1" ht="16.5" customHeight="1" x14ac:dyDescent="0.15">
      <c r="A13" s="36" t="s">
        <v>190</v>
      </c>
      <c r="B13" s="3" t="s">
        <v>41</v>
      </c>
      <c r="C13" s="3" t="s">
        <v>32</v>
      </c>
      <c r="D13" s="3" t="s">
        <v>15</v>
      </c>
      <c r="E13" s="4">
        <v>36</v>
      </c>
      <c r="F13" s="4" t="s">
        <v>43</v>
      </c>
      <c r="G13" s="5">
        <v>105</v>
      </c>
      <c r="H13" s="4" t="s">
        <v>34</v>
      </c>
      <c r="I13" s="6">
        <v>6</v>
      </c>
      <c r="J13" s="7">
        <v>1.1000000000000001</v>
      </c>
      <c r="K13" s="5">
        <v>3.3</v>
      </c>
      <c r="L13" s="5">
        <v>11640</v>
      </c>
      <c r="M13" s="5">
        <f t="shared" si="1"/>
        <v>12804.000000000002</v>
      </c>
      <c r="N13" s="8">
        <f t="shared" si="2"/>
        <v>0.36599999999999999</v>
      </c>
      <c r="O13" s="37">
        <v>105</v>
      </c>
      <c r="P13" s="36">
        <v>425</v>
      </c>
      <c r="Q13" s="36">
        <v>1370</v>
      </c>
    </row>
    <row r="14" spans="1:18" s="43" customFormat="1" ht="16.5" customHeight="1" x14ac:dyDescent="0.15">
      <c r="A14" s="36" t="s">
        <v>191</v>
      </c>
      <c r="B14" s="49" t="s">
        <v>144</v>
      </c>
      <c r="C14" s="94" t="s">
        <v>259</v>
      </c>
      <c r="D14" s="50" t="s">
        <v>15</v>
      </c>
      <c r="E14" s="71">
        <v>24</v>
      </c>
      <c r="F14" s="46" t="s">
        <v>43</v>
      </c>
      <c r="G14" s="76">
        <v>50</v>
      </c>
      <c r="H14" s="64" t="s">
        <v>25</v>
      </c>
      <c r="I14" s="51">
        <v>20</v>
      </c>
      <c r="J14" s="52">
        <v>3.7</v>
      </c>
      <c r="K14" s="69">
        <v>1.5</v>
      </c>
      <c r="L14" s="77">
        <v>5350</v>
      </c>
      <c r="M14" s="48">
        <f>L14*J14</f>
        <v>19795</v>
      </c>
      <c r="N14" s="47">
        <f>ROUNDDOWN(O14*P14*Q14/10^9*I14,3)</f>
        <v>0.58899999999999997</v>
      </c>
      <c r="O14" s="38">
        <v>50</v>
      </c>
      <c r="P14" s="38">
        <v>430</v>
      </c>
      <c r="Q14" s="38">
        <v>1370</v>
      </c>
      <c r="R14" s="44"/>
    </row>
    <row r="15" spans="1:18" s="43" customFormat="1" ht="16.5" customHeight="1" x14ac:dyDescent="0.15">
      <c r="A15" s="36" t="s">
        <v>172</v>
      </c>
      <c r="B15" s="49" t="s">
        <v>144</v>
      </c>
      <c r="C15" s="94" t="s">
        <v>260</v>
      </c>
      <c r="D15" s="50" t="s">
        <v>251</v>
      </c>
      <c r="E15" s="71">
        <v>24</v>
      </c>
      <c r="F15" s="46" t="s">
        <v>43</v>
      </c>
      <c r="G15" s="76">
        <v>100</v>
      </c>
      <c r="H15" s="64" t="s">
        <v>25</v>
      </c>
      <c r="I15" s="51">
        <v>10</v>
      </c>
      <c r="J15" s="52">
        <v>1.8</v>
      </c>
      <c r="K15" s="69">
        <v>2.9</v>
      </c>
      <c r="L15" s="77">
        <v>11000</v>
      </c>
      <c r="M15" s="48">
        <f>L15*J15</f>
        <v>19800</v>
      </c>
      <c r="N15" s="47">
        <f>ROUNDDOWN(O15*P15*Q15/10^9*I15,3)</f>
        <v>0.58899999999999997</v>
      </c>
      <c r="O15" s="38">
        <v>100</v>
      </c>
      <c r="P15" s="38">
        <v>430</v>
      </c>
      <c r="Q15" s="38">
        <v>1370</v>
      </c>
      <c r="R15" s="44"/>
    </row>
    <row r="16" spans="1:18" s="43" customFormat="1" ht="16.5" customHeight="1" x14ac:dyDescent="0.15">
      <c r="A16" s="36" t="s">
        <v>156</v>
      </c>
      <c r="B16" s="49"/>
      <c r="C16" s="66"/>
      <c r="D16" s="65"/>
      <c r="E16" s="71"/>
      <c r="F16" s="46"/>
      <c r="G16" s="76"/>
      <c r="H16" s="64"/>
      <c r="I16" s="51"/>
      <c r="J16" s="52"/>
      <c r="K16" s="69"/>
      <c r="L16" s="77"/>
      <c r="M16" s="48"/>
      <c r="N16" s="47"/>
      <c r="O16" s="38"/>
      <c r="P16" s="38"/>
      <c r="Q16" s="38"/>
      <c r="R16" s="44"/>
    </row>
    <row r="17" spans="1:18" s="36" customFormat="1" ht="16.5" customHeight="1" x14ac:dyDescent="0.15">
      <c r="A17" s="36" t="s">
        <v>44</v>
      </c>
      <c r="B17" s="3" t="s">
        <v>37</v>
      </c>
      <c r="C17" s="3" t="s">
        <v>35</v>
      </c>
      <c r="D17" s="3" t="s">
        <v>15</v>
      </c>
      <c r="E17" s="4">
        <v>36</v>
      </c>
      <c r="F17" s="4" t="s">
        <v>43</v>
      </c>
      <c r="G17" s="5">
        <v>105</v>
      </c>
      <c r="H17" s="4" t="s">
        <v>36</v>
      </c>
      <c r="I17" s="6">
        <v>6</v>
      </c>
      <c r="J17" s="7">
        <v>1.5</v>
      </c>
      <c r="K17" s="5">
        <v>3.3</v>
      </c>
      <c r="L17" s="5">
        <v>17520</v>
      </c>
      <c r="M17" s="5">
        <f t="shared" si="1"/>
        <v>26280</v>
      </c>
      <c r="N17" s="9">
        <f t="shared" ref="N17:N26" si="3">ROUNDDOWN(O17*P17*Q17/10^9*I17,3)</f>
        <v>0.40799999999999997</v>
      </c>
      <c r="O17" s="36">
        <v>105</v>
      </c>
      <c r="P17" s="36">
        <v>805</v>
      </c>
      <c r="Q17" s="36">
        <v>805</v>
      </c>
    </row>
    <row r="18" spans="1:18" s="36" customFormat="1" ht="16.5" customHeight="1" x14ac:dyDescent="0.15">
      <c r="A18" s="36" t="s">
        <v>182</v>
      </c>
      <c r="B18" s="11" t="s">
        <v>39</v>
      </c>
      <c r="C18" s="15" t="s">
        <v>21</v>
      </c>
      <c r="D18" s="3" t="s">
        <v>15</v>
      </c>
      <c r="E18" s="4">
        <v>20</v>
      </c>
      <c r="F18" s="4" t="s">
        <v>43</v>
      </c>
      <c r="G18" s="5">
        <v>89</v>
      </c>
      <c r="H18" s="4" t="s">
        <v>22</v>
      </c>
      <c r="I18" s="6">
        <v>12</v>
      </c>
      <c r="J18" s="7">
        <v>2.2000000000000002</v>
      </c>
      <c r="K18" s="5">
        <v>2.6</v>
      </c>
      <c r="L18" s="5">
        <v>8900</v>
      </c>
      <c r="M18" s="5">
        <f t="shared" ref="M18:M26" si="4">L18*J18</f>
        <v>19580</v>
      </c>
      <c r="N18" s="8">
        <f t="shared" si="3"/>
        <v>0.621</v>
      </c>
      <c r="O18" s="36">
        <v>89</v>
      </c>
      <c r="P18" s="36">
        <v>425</v>
      </c>
      <c r="Q18" s="36">
        <v>1370</v>
      </c>
    </row>
    <row r="19" spans="1:18" s="36" customFormat="1" ht="16.5" customHeight="1" x14ac:dyDescent="0.15">
      <c r="A19" s="36" t="s">
        <v>183</v>
      </c>
      <c r="B19" s="11" t="s">
        <v>39</v>
      </c>
      <c r="C19" s="15" t="s">
        <v>23</v>
      </c>
      <c r="D19" s="3" t="s">
        <v>15</v>
      </c>
      <c r="E19" s="4">
        <v>20</v>
      </c>
      <c r="F19" s="4" t="s">
        <v>43</v>
      </c>
      <c r="G19" s="5">
        <v>105</v>
      </c>
      <c r="H19" s="4" t="s">
        <v>24</v>
      </c>
      <c r="I19" s="6">
        <v>12</v>
      </c>
      <c r="J19" s="7">
        <v>2.2000000000000002</v>
      </c>
      <c r="K19" s="5">
        <v>3.1</v>
      </c>
      <c r="L19" s="5">
        <v>10500</v>
      </c>
      <c r="M19" s="5">
        <f t="shared" si="4"/>
        <v>23100.000000000004</v>
      </c>
      <c r="N19" s="8">
        <f t="shared" si="3"/>
        <v>0.68100000000000005</v>
      </c>
      <c r="O19" s="36">
        <v>105</v>
      </c>
      <c r="P19" s="36">
        <v>395</v>
      </c>
      <c r="Q19" s="36">
        <v>1370</v>
      </c>
    </row>
    <row r="20" spans="1:18" s="36" customFormat="1" ht="16.5" customHeight="1" x14ac:dyDescent="0.15">
      <c r="A20" s="36" t="s">
        <v>184</v>
      </c>
      <c r="B20" s="11" t="s">
        <v>39</v>
      </c>
      <c r="C20" s="15" t="s">
        <v>23</v>
      </c>
      <c r="D20" s="3" t="s">
        <v>15</v>
      </c>
      <c r="E20" s="4">
        <v>20</v>
      </c>
      <c r="F20" s="4" t="s">
        <v>43</v>
      </c>
      <c r="G20" s="5">
        <v>105</v>
      </c>
      <c r="H20" s="4" t="s">
        <v>25</v>
      </c>
      <c r="I20" s="6">
        <v>12</v>
      </c>
      <c r="J20" s="7">
        <v>2.2000000000000002</v>
      </c>
      <c r="K20" s="5">
        <v>3.1</v>
      </c>
      <c r="L20" s="5">
        <v>10500</v>
      </c>
      <c r="M20" s="5">
        <f t="shared" si="4"/>
        <v>23100.000000000004</v>
      </c>
      <c r="N20" s="8">
        <f t="shared" si="3"/>
        <v>0.74199999999999999</v>
      </c>
      <c r="O20" s="36">
        <v>105</v>
      </c>
      <c r="P20" s="36">
        <v>430</v>
      </c>
      <c r="Q20" s="36">
        <v>1370</v>
      </c>
    </row>
    <row r="21" spans="1:18" s="36" customFormat="1" ht="16.5" customHeight="1" x14ac:dyDescent="0.15">
      <c r="A21" s="36" t="s">
        <v>185</v>
      </c>
      <c r="B21" s="11" t="s">
        <v>39</v>
      </c>
      <c r="C21" s="15" t="s">
        <v>26</v>
      </c>
      <c r="D21" s="3" t="s">
        <v>15</v>
      </c>
      <c r="E21" s="4">
        <v>20</v>
      </c>
      <c r="F21" s="4" t="s">
        <v>43</v>
      </c>
      <c r="G21" s="5">
        <v>140</v>
      </c>
      <c r="H21" s="4" t="s">
        <v>27</v>
      </c>
      <c r="I21" s="6">
        <v>8</v>
      </c>
      <c r="J21" s="7">
        <v>1.3</v>
      </c>
      <c r="K21" s="5">
        <v>4.0999999999999996</v>
      </c>
      <c r="L21" s="5">
        <v>14000</v>
      </c>
      <c r="M21" s="5">
        <f t="shared" si="4"/>
        <v>18200</v>
      </c>
      <c r="N21" s="8">
        <f t="shared" si="3"/>
        <v>0.55900000000000005</v>
      </c>
      <c r="O21" s="36">
        <v>140</v>
      </c>
      <c r="P21" s="36">
        <v>420</v>
      </c>
      <c r="Q21" s="36">
        <v>1190</v>
      </c>
    </row>
    <row r="22" spans="1:18" s="36" customFormat="1" ht="16.5" customHeight="1" x14ac:dyDescent="0.15">
      <c r="A22" s="36" t="s">
        <v>186</v>
      </c>
      <c r="B22" s="11" t="s">
        <v>39</v>
      </c>
      <c r="C22" s="15" t="s">
        <v>26</v>
      </c>
      <c r="D22" s="3" t="s">
        <v>15</v>
      </c>
      <c r="E22" s="4">
        <v>20</v>
      </c>
      <c r="F22" s="4" t="s">
        <v>43</v>
      </c>
      <c r="G22" s="5">
        <v>140</v>
      </c>
      <c r="H22" s="4" t="s">
        <v>28</v>
      </c>
      <c r="I22" s="6">
        <v>8</v>
      </c>
      <c r="J22" s="7">
        <v>1.4</v>
      </c>
      <c r="K22" s="5">
        <v>4.0999999999999996</v>
      </c>
      <c r="L22" s="5">
        <v>14000</v>
      </c>
      <c r="M22" s="5">
        <f t="shared" si="4"/>
        <v>19600</v>
      </c>
      <c r="N22" s="8">
        <f t="shared" si="3"/>
        <v>0.625</v>
      </c>
      <c r="O22" s="36">
        <v>140</v>
      </c>
      <c r="P22" s="36">
        <v>420</v>
      </c>
      <c r="Q22" s="36">
        <v>1330</v>
      </c>
    </row>
    <row r="23" spans="1:18" s="36" customFormat="1" ht="16.5" customHeight="1" x14ac:dyDescent="0.15">
      <c r="A23" s="36" t="s">
        <v>187</v>
      </c>
      <c r="B23" s="3" t="s">
        <v>40</v>
      </c>
      <c r="C23" s="15" t="s">
        <v>29</v>
      </c>
      <c r="D23" s="3" t="s">
        <v>15</v>
      </c>
      <c r="E23" s="4">
        <v>28</v>
      </c>
      <c r="F23" s="4" t="s">
        <v>43</v>
      </c>
      <c r="G23" s="5">
        <v>89</v>
      </c>
      <c r="H23" s="4" t="s">
        <v>30</v>
      </c>
      <c r="I23" s="6">
        <v>8</v>
      </c>
      <c r="J23" s="7">
        <v>1.4</v>
      </c>
      <c r="K23" s="5">
        <v>2.7</v>
      </c>
      <c r="L23" s="5">
        <v>9390</v>
      </c>
      <c r="M23" s="5">
        <f t="shared" si="4"/>
        <v>13146</v>
      </c>
      <c r="N23" s="8">
        <f t="shared" si="3"/>
        <v>0.35899999999999999</v>
      </c>
      <c r="O23" s="36">
        <v>89</v>
      </c>
      <c r="P23" s="36">
        <v>380</v>
      </c>
      <c r="Q23" s="36">
        <v>1330</v>
      </c>
    </row>
    <row r="24" spans="1:18" s="36" customFormat="1" ht="16.5" customHeight="1" x14ac:dyDescent="0.15">
      <c r="A24" s="36" t="s">
        <v>188</v>
      </c>
      <c r="B24" s="3" t="s">
        <v>40</v>
      </c>
      <c r="C24" s="15" t="s">
        <v>29</v>
      </c>
      <c r="D24" s="3" t="s">
        <v>15</v>
      </c>
      <c r="E24" s="4">
        <v>28</v>
      </c>
      <c r="F24" s="4" t="s">
        <v>43</v>
      </c>
      <c r="G24" s="5">
        <v>89</v>
      </c>
      <c r="H24" s="4" t="s">
        <v>31</v>
      </c>
      <c r="I24" s="6">
        <v>8</v>
      </c>
      <c r="J24" s="7">
        <v>1.4</v>
      </c>
      <c r="K24" s="5">
        <v>2.7</v>
      </c>
      <c r="L24" s="5">
        <v>9390</v>
      </c>
      <c r="M24" s="5">
        <f t="shared" si="4"/>
        <v>13146</v>
      </c>
      <c r="N24" s="8">
        <f t="shared" si="3"/>
        <v>0.39700000000000002</v>
      </c>
      <c r="O24" s="36">
        <v>89</v>
      </c>
      <c r="P24" s="36">
        <v>420</v>
      </c>
      <c r="Q24" s="36">
        <v>1330</v>
      </c>
    </row>
    <row r="25" spans="1:18" s="36" customFormat="1" ht="16.5" customHeight="1" x14ac:dyDescent="0.15">
      <c r="A25" s="36" t="s">
        <v>189</v>
      </c>
      <c r="B25" s="3" t="s">
        <v>41</v>
      </c>
      <c r="C25" s="3" t="s">
        <v>32</v>
      </c>
      <c r="D25" s="3" t="s">
        <v>15</v>
      </c>
      <c r="E25" s="4">
        <v>36</v>
      </c>
      <c r="F25" s="4" t="s">
        <v>43</v>
      </c>
      <c r="G25" s="5">
        <v>105</v>
      </c>
      <c r="H25" s="4" t="s">
        <v>33</v>
      </c>
      <c r="I25" s="6">
        <v>6</v>
      </c>
      <c r="J25" s="7">
        <v>1.1000000000000001</v>
      </c>
      <c r="K25" s="5">
        <v>3.3</v>
      </c>
      <c r="L25" s="5">
        <v>11640</v>
      </c>
      <c r="M25" s="5">
        <f t="shared" si="4"/>
        <v>12804.000000000002</v>
      </c>
      <c r="N25" s="8">
        <f t="shared" si="3"/>
        <v>0.33600000000000002</v>
      </c>
      <c r="O25" s="37">
        <v>105</v>
      </c>
      <c r="P25" s="36">
        <v>390</v>
      </c>
      <c r="Q25" s="36">
        <v>1370</v>
      </c>
    </row>
    <row r="26" spans="1:18" s="36" customFormat="1" ht="16.5" customHeight="1" x14ac:dyDescent="0.15">
      <c r="A26" s="36" t="s">
        <v>190</v>
      </c>
      <c r="B26" s="3" t="s">
        <v>41</v>
      </c>
      <c r="C26" s="3" t="s">
        <v>32</v>
      </c>
      <c r="D26" s="3" t="s">
        <v>15</v>
      </c>
      <c r="E26" s="4">
        <v>36</v>
      </c>
      <c r="F26" s="4" t="s">
        <v>43</v>
      </c>
      <c r="G26" s="5">
        <v>105</v>
      </c>
      <c r="H26" s="4" t="s">
        <v>34</v>
      </c>
      <c r="I26" s="6">
        <v>6</v>
      </c>
      <c r="J26" s="7">
        <v>1.1000000000000001</v>
      </c>
      <c r="K26" s="5">
        <v>3.3</v>
      </c>
      <c r="L26" s="5">
        <v>11640</v>
      </c>
      <c r="M26" s="5">
        <f t="shared" si="4"/>
        <v>12804.000000000002</v>
      </c>
      <c r="N26" s="8">
        <f t="shared" si="3"/>
        <v>0.36599999999999999</v>
      </c>
      <c r="O26" s="37">
        <v>105</v>
      </c>
      <c r="P26" s="36">
        <v>425</v>
      </c>
      <c r="Q26" s="36">
        <v>1370</v>
      </c>
    </row>
    <row r="27" spans="1:18" s="43" customFormat="1" ht="16.5" customHeight="1" x14ac:dyDescent="0.15">
      <c r="A27" s="36" t="s">
        <v>191</v>
      </c>
      <c r="B27" s="49" t="s">
        <v>144</v>
      </c>
      <c r="C27" s="94" t="s">
        <v>259</v>
      </c>
      <c r="D27" s="65" t="s">
        <v>15</v>
      </c>
      <c r="E27" s="71">
        <v>24</v>
      </c>
      <c r="F27" s="46" t="s">
        <v>43</v>
      </c>
      <c r="G27" s="76">
        <v>50</v>
      </c>
      <c r="H27" s="64" t="s">
        <v>25</v>
      </c>
      <c r="I27" s="51">
        <v>20</v>
      </c>
      <c r="J27" s="52">
        <v>3.7</v>
      </c>
      <c r="K27" s="69">
        <v>1.5</v>
      </c>
      <c r="L27" s="77">
        <v>5350</v>
      </c>
      <c r="M27" s="48">
        <f>L27*J27</f>
        <v>19795</v>
      </c>
      <c r="N27" s="47">
        <f>ROUNDDOWN(O27*P27*Q27/10^9*I27,3)</f>
        <v>0.58899999999999997</v>
      </c>
      <c r="O27" s="38">
        <v>50</v>
      </c>
      <c r="P27" s="38">
        <v>430</v>
      </c>
      <c r="Q27" s="38">
        <v>1370</v>
      </c>
      <c r="R27" s="44"/>
    </row>
    <row r="28" spans="1:18" s="43" customFormat="1" ht="16.5" customHeight="1" x14ac:dyDescent="0.15">
      <c r="A28" s="36" t="s">
        <v>172</v>
      </c>
      <c r="B28" s="49" t="s">
        <v>144</v>
      </c>
      <c r="C28" s="94" t="s">
        <v>260</v>
      </c>
      <c r="D28" s="65" t="s">
        <v>15</v>
      </c>
      <c r="E28" s="71">
        <v>24</v>
      </c>
      <c r="F28" s="46" t="s">
        <v>43</v>
      </c>
      <c r="G28" s="76">
        <v>100</v>
      </c>
      <c r="H28" s="64" t="s">
        <v>25</v>
      </c>
      <c r="I28" s="51">
        <v>10</v>
      </c>
      <c r="J28" s="52">
        <v>1.8</v>
      </c>
      <c r="K28" s="69">
        <v>2.9</v>
      </c>
      <c r="L28" s="77">
        <v>11000</v>
      </c>
      <c r="M28" s="48">
        <f>L28*J28</f>
        <v>19800</v>
      </c>
      <c r="N28" s="47">
        <f>ROUNDDOWN(O28*P28*Q28/10^9*I28,3)</f>
        <v>0.58899999999999997</v>
      </c>
      <c r="O28" s="38">
        <v>100</v>
      </c>
      <c r="P28" s="38">
        <v>430</v>
      </c>
      <c r="Q28" s="38">
        <v>1370</v>
      </c>
      <c r="R28" s="44"/>
    </row>
    <row r="29" spans="1:18" ht="16.5" customHeight="1" x14ac:dyDescent="0.15">
      <c r="A29" s="36" t="s">
        <v>157</v>
      </c>
      <c r="B29" s="38"/>
      <c r="E29" s="38"/>
      <c r="F29" s="38"/>
      <c r="G29" s="38"/>
      <c r="I29" s="39"/>
      <c r="J29" s="39"/>
      <c r="M29" s="45"/>
    </row>
    <row r="30" spans="1:18" s="36" customFormat="1" ht="16.5" customHeight="1" x14ac:dyDescent="0.15">
      <c r="A30" s="36" t="s">
        <v>48</v>
      </c>
      <c r="B30" s="11" t="s">
        <v>42</v>
      </c>
      <c r="C30" s="15" t="s">
        <v>19</v>
      </c>
      <c r="D30" s="3" t="s">
        <v>15</v>
      </c>
      <c r="E30" s="4">
        <v>20</v>
      </c>
      <c r="F30" s="4" t="s">
        <v>43</v>
      </c>
      <c r="G30" s="5">
        <v>155</v>
      </c>
      <c r="H30" s="4" t="s">
        <v>20</v>
      </c>
      <c r="I30" s="6">
        <v>8</v>
      </c>
      <c r="J30" s="7">
        <v>1.5</v>
      </c>
      <c r="K30" s="5">
        <v>4.5999999999999996</v>
      </c>
      <c r="L30" s="5">
        <v>16560</v>
      </c>
      <c r="M30" s="5">
        <f t="shared" ref="M30:M39" si="5">L30*J30</f>
        <v>24840</v>
      </c>
      <c r="N30" s="9">
        <f t="shared" ref="N30:N39" si="6">ROUNDDOWN(O30*P30*Q30/10^9*I30,3)</f>
        <v>0.77200000000000002</v>
      </c>
      <c r="O30" s="36">
        <v>155</v>
      </c>
      <c r="P30" s="36">
        <v>455</v>
      </c>
      <c r="Q30" s="36">
        <v>1370</v>
      </c>
    </row>
    <row r="31" spans="1:18" s="36" customFormat="1" ht="16.5" customHeight="1" x14ac:dyDescent="0.15">
      <c r="A31" s="36" t="s">
        <v>182</v>
      </c>
      <c r="B31" s="11" t="s">
        <v>39</v>
      </c>
      <c r="C31" s="15" t="s">
        <v>21</v>
      </c>
      <c r="D31" s="3" t="s">
        <v>15</v>
      </c>
      <c r="E31" s="4">
        <v>20</v>
      </c>
      <c r="F31" s="4" t="s">
        <v>43</v>
      </c>
      <c r="G31" s="5">
        <v>89</v>
      </c>
      <c r="H31" s="4" t="s">
        <v>22</v>
      </c>
      <c r="I31" s="6">
        <v>12</v>
      </c>
      <c r="J31" s="7">
        <v>2.2000000000000002</v>
      </c>
      <c r="K31" s="5">
        <v>2.6</v>
      </c>
      <c r="L31" s="5">
        <v>8900</v>
      </c>
      <c r="M31" s="5">
        <f t="shared" si="5"/>
        <v>19580</v>
      </c>
      <c r="N31" s="8">
        <f t="shared" si="6"/>
        <v>0.621</v>
      </c>
      <c r="O31" s="36">
        <v>89</v>
      </c>
      <c r="P31" s="36">
        <v>425</v>
      </c>
      <c r="Q31" s="36">
        <v>1370</v>
      </c>
    </row>
    <row r="32" spans="1:18" s="36" customFormat="1" ht="16.5" customHeight="1" x14ac:dyDescent="0.15">
      <c r="A32" s="36" t="s">
        <v>183</v>
      </c>
      <c r="B32" s="11" t="s">
        <v>39</v>
      </c>
      <c r="C32" s="15" t="s">
        <v>23</v>
      </c>
      <c r="D32" s="3" t="s">
        <v>15</v>
      </c>
      <c r="E32" s="4">
        <v>20</v>
      </c>
      <c r="F32" s="4" t="s">
        <v>43</v>
      </c>
      <c r="G32" s="5">
        <v>105</v>
      </c>
      <c r="H32" s="4" t="s">
        <v>24</v>
      </c>
      <c r="I32" s="6">
        <v>12</v>
      </c>
      <c r="J32" s="7">
        <v>2.2000000000000002</v>
      </c>
      <c r="K32" s="5">
        <v>3.1</v>
      </c>
      <c r="L32" s="5">
        <v>10500</v>
      </c>
      <c r="M32" s="5">
        <f t="shared" si="5"/>
        <v>23100.000000000004</v>
      </c>
      <c r="N32" s="8">
        <f t="shared" si="6"/>
        <v>0.68100000000000005</v>
      </c>
      <c r="O32" s="36">
        <v>105</v>
      </c>
      <c r="P32" s="36">
        <v>395</v>
      </c>
      <c r="Q32" s="36">
        <v>1370</v>
      </c>
    </row>
    <row r="33" spans="1:18" s="36" customFormat="1" ht="16.5" customHeight="1" x14ac:dyDescent="0.15">
      <c r="A33" s="36" t="s">
        <v>184</v>
      </c>
      <c r="B33" s="11" t="s">
        <v>39</v>
      </c>
      <c r="C33" s="15" t="s">
        <v>23</v>
      </c>
      <c r="D33" s="3" t="s">
        <v>15</v>
      </c>
      <c r="E33" s="4">
        <v>20</v>
      </c>
      <c r="F33" s="4" t="s">
        <v>43</v>
      </c>
      <c r="G33" s="5">
        <v>105</v>
      </c>
      <c r="H33" s="4" t="s">
        <v>25</v>
      </c>
      <c r="I33" s="6">
        <v>12</v>
      </c>
      <c r="J33" s="7">
        <v>2.2000000000000002</v>
      </c>
      <c r="K33" s="5">
        <v>3.1</v>
      </c>
      <c r="L33" s="5">
        <v>10500</v>
      </c>
      <c r="M33" s="5">
        <f t="shared" si="5"/>
        <v>23100.000000000004</v>
      </c>
      <c r="N33" s="8">
        <f t="shared" si="6"/>
        <v>0.74199999999999999</v>
      </c>
      <c r="O33" s="36">
        <v>105</v>
      </c>
      <c r="P33" s="36">
        <v>430</v>
      </c>
      <c r="Q33" s="36">
        <v>1370</v>
      </c>
    </row>
    <row r="34" spans="1:18" s="36" customFormat="1" ht="16.5" customHeight="1" x14ac:dyDescent="0.15">
      <c r="A34" s="36" t="s">
        <v>185</v>
      </c>
      <c r="B34" s="11" t="s">
        <v>39</v>
      </c>
      <c r="C34" s="15" t="s">
        <v>26</v>
      </c>
      <c r="D34" s="3" t="s">
        <v>15</v>
      </c>
      <c r="E34" s="4">
        <v>20</v>
      </c>
      <c r="F34" s="4" t="s">
        <v>43</v>
      </c>
      <c r="G34" s="5">
        <v>140</v>
      </c>
      <c r="H34" s="4" t="s">
        <v>27</v>
      </c>
      <c r="I34" s="6">
        <v>8</v>
      </c>
      <c r="J34" s="7">
        <v>1.3</v>
      </c>
      <c r="K34" s="5">
        <v>4.0999999999999996</v>
      </c>
      <c r="L34" s="5">
        <v>14000</v>
      </c>
      <c r="M34" s="5">
        <f t="shared" si="5"/>
        <v>18200</v>
      </c>
      <c r="N34" s="8">
        <f t="shared" si="6"/>
        <v>0.55900000000000005</v>
      </c>
      <c r="O34" s="36">
        <v>140</v>
      </c>
      <c r="P34" s="36">
        <v>420</v>
      </c>
      <c r="Q34" s="36">
        <v>1190</v>
      </c>
    </row>
    <row r="35" spans="1:18" s="36" customFormat="1" ht="16.5" customHeight="1" x14ac:dyDescent="0.15">
      <c r="A35" s="36" t="s">
        <v>186</v>
      </c>
      <c r="B35" s="11" t="s">
        <v>39</v>
      </c>
      <c r="C35" s="15" t="s">
        <v>26</v>
      </c>
      <c r="D35" s="3" t="s">
        <v>15</v>
      </c>
      <c r="E35" s="4">
        <v>20</v>
      </c>
      <c r="F35" s="4" t="s">
        <v>43</v>
      </c>
      <c r="G35" s="5">
        <v>140</v>
      </c>
      <c r="H35" s="4" t="s">
        <v>28</v>
      </c>
      <c r="I35" s="6">
        <v>8</v>
      </c>
      <c r="J35" s="7">
        <v>1.4</v>
      </c>
      <c r="K35" s="5">
        <v>4.0999999999999996</v>
      </c>
      <c r="L35" s="5">
        <v>14000</v>
      </c>
      <c r="M35" s="5">
        <f t="shared" si="5"/>
        <v>19600</v>
      </c>
      <c r="N35" s="8">
        <f t="shared" si="6"/>
        <v>0.625</v>
      </c>
      <c r="O35" s="36">
        <v>140</v>
      </c>
      <c r="P35" s="36">
        <v>420</v>
      </c>
      <c r="Q35" s="36">
        <v>1330</v>
      </c>
    </row>
    <row r="36" spans="1:18" s="36" customFormat="1" ht="16.5" customHeight="1" x14ac:dyDescent="0.15">
      <c r="A36" s="36" t="s">
        <v>187</v>
      </c>
      <c r="B36" s="3" t="s">
        <v>40</v>
      </c>
      <c r="C36" s="15" t="s">
        <v>29</v>
      </c>
      <c r="D36" s="3" t="s">
        <v>15</v>
      </c>
      <c r="E36" s="4">
        <v>28</v>
      </c>
      <c r="F36" s="4" t="s">
        <v>43</v>
      </c>
      <c r="G36" s="5">
        <v>89</v>
      </c>
      <c r="H36" s="4" t="s">
        <v>30</v>
      </c>
      <c r="I36" s="6">
        <v>8</v>
      </c>
      <c r="J36" s="7">
        <v>1.4</v>
      </c>
      <c r="K36" s="5">
        <v>2.7</v>
      </c>
      <c r="L36" s="5">
        <v>9390</v>
      </c>
      <c r="M36" s="5">
        <f t="shared" si="5"/>
        <v>13146</v>
      </c>
      <c r="N36" s="8">
        <f t="shared" si="6"/>
        <v>0.35899999999999999</v>
      </c>
      <c r="O36" s="36">
        <v>89</v>
      </c>
      <c r="P36" s="36">
        <v>380</v>
      </c>
      <c r="Q36" s="36">
        <v>1330</v>
      </c>
    </row>
    <row r="37" spans="1:18" s="36" customFormat="1" ht="16.5" customHeight="1" x14ac:dyDescent="0.15">
      <c r="A37" s="36" t="s">
        <v>188</v>
      </c>
      <c r="B37" s="3" t="s">
        <v>40</v>
      </c>
      <c r="C37" s="15" t="s">
        <v>29</v>
      </c>
      <c r="D37" s="3" t="s">
        <v>15</v>
      </c>
      <c r="E37" s="4">
        <v>28</v>
      </c>
      <c r="F37" s="4" t="s">
        <v>43</v>
      </c>
      <c r="G37" s="5">
        <v>89</v>
      </c>
      <c r="H37" s="4" t="s">
        <v>31</v>
      </c>
      <c r="I37" s="6">
        <v>8</v>
      </c>
      <c r="J37" s="7">
        <v>1.4</v>
      </c>
      <c r="K37" s="5">
        <v>2.7</v>
      </c>
      <c r="L37" s="5">
        <v>9390</v>
      </c>
      <c r="M37" s="5">
        <f t="shared" si="5"/>
        <v>13146</v>
      </c>
      <c r="N37" s="8">
        <f t="shared" si="6"/>
        <v>0.39700000000000002</v>
      </c>
      <c r="O37" s="36">
        <v>89</v>
      </c>
      <c r="P37" s="36">
        <v>420</v>
      </c>
      <c r="Q37" s="36">
        <v>1330</v>
      </c>
    </row>
    <row r="38" spans="1:18" s="36" customFormat="1" ht="16.5" customHeight="1" x14ac:dyDescent="0.15">
      <c r="A38" s="36" t="s">
        <v>189</v>
      </c>
      <c r="B38" s="3" t="s">
        <v>41</v>
      </c>
      <c r="C38" s="3" t="s">
        <v>32</v>
      </c>
      <c r="D38" s="3" t="s">
        <v>15</v>
      </c>
      <c r="E38" s="4">
        <v>36</v>
      </c>
      <c r="F38" s="4" t="s">
        <v>43</v>
      </c>
      <c r="G38" s="5">
        <v>105</v>
      </c>
      <c r="H38" s="4" t="s">
        <v>33</v>
      </c>
      <c r="I38" s="6">
        <v>6</v>
      </c>
      <c r="J38" s="7">
        <v>1.1000000000000001</v>
      </c>
      <c r="K38" s="5">
        <v>3.3</v>
      </c>
      <c r="L38" s="5">
        <v>11640</v>
      </c>
      <c r="M38" s="5">
        <f t="shared" si="5"/>
        <v>12804.000000000002</v>
      </c>
      <c r="N38" s="8">
        <f t="shared" si="6"/>
        <v>0.33600000000000002</v>
      </c>
      <c r="O38" s="37">
        <v>105</v>
      </c>
      <c r="P38" s="36">
        <v>390</v>
      </c>
      <c r="Q38" s="36">
        <v>1370</v>
      </c>
    </row>
    <row r="39" spans="1:18" s="36" customFormat="1" ht="16.5" customHeight="1" x14ac:dyDescent="0.15">
      <c r="A39" s="36" t="s">
        <v>190</v>
      </c>
      <c r="B39" s="3" t="s">
        <v>41</v>
      </c>
      <c r="C39" s="3" t="s">
        <v>32</v>
      </c>
      <c r="D39" s="3" t="s">
        <v>15</v>
      </c>
      <c r="E39" s="4">
        <v>36</v>
      </c>
      <c r="F39" s="4" t="s">
        <v>43</v>
      </c>
      <c r="G39" s="5">
        <v>105</v>
      </c>
      <c r="H39" s="4" t="s">
        <v>34</v>
      </c>
      <c r="I39" s="6">
        <v>6</v>
      </c>
      <c r="J39" s="7">
        <v>1.1000000000000001</v>
      </c>
      <c r="K39" s="5">
        <v>3.3</v>
      </c>
      <c r="L39" s="5">
        <v>11640</v>
      </c>
      <c r="M39" s="5">
        <f t="shared" si="5"/>
        <v>12804.000000000002</v>
      </c>
      <c r="N39" s="8">
        <f t="shared" si="6"/>
        <v>0.36599999999999999</v>
      </c>
      <c r="O39" s="37">
        <v>105</v>
      </c>
      <c r="P39" s="36">
        <v>425</v>
      </c>
      <c r="Q39" s="36">
        <v>1370</v>
      </c>
    </row>
    <row r="40" spans="1:18" s="43" customFormat="1" ht="16.5" customHeight="1" x14ac:dyDescent="0.15">
      <c r="A40" s="36" t="s">
        <v>191</v>
      </c>
      <c r="B40" s="49" t="s">
        <v>144</v>
      </c>
      <c r="C40" s="94" t="s">
        <v>259</v>
      </c>
      <c r="D40" s="65" t="s">
        <v>15</v>
      </c>
      <c r="E40" s="71">
        <v>24</v>
      </c>
      <c r="F40" s="46" t="s">
        <v>43</v>
      </c>
      <c r="G40" s="76">
        <v>50</v>
      </c>
      <c r="H40" s="64" t="s">
        <v>25</v>
      </c>
      <c r="I40" s="51">
        <v>20</v>
      </c>
      <c r="J40" s="52">
        <v>3.7</v>
      </c>
      <c r="K40" s="69">
        <v>1.5</v>
      </c>
      <c r="L40" s="77">
        <v>5350</v>
      </c>
      <c r="M40" s="48">
        <f>L40*J40</f>
        <v>19795</v>
      </c>
      <c r="N40" s="47">
        <f>ROUNDDOWN(O40*P40*Q40/10^9*I40,3)</f>
        <v>0.58899999999999997</v>
      </c>
      <c r="O40" s="38">
        <v>50</v>
      </c>
      <c r="P40" s="38">
        <v>430</v>
      </c>
      <c r="Q40" s="38">
        <v>1370</v>
      </c>
      <c r="R40" s="44"/>
    </row>
    <row r="41" spans="1:18" s="43" customFormat="1" ht="16.5" customHeight="1" x14ac:dyDescent="0.15">
      <c r="A41" s="36" t="s">
        <v>172</v>
      </c>
      <c r="B41" s="49" t="s">
        <v>144</v>
      </c>
      <c r="C41" s="94" t="s">
        <v>260</v>
      </c>
      <c r="D41" s="65" t="s">
        <v>15</v>
      </c>
      <c r="E41" s="71">
        <v>24</v>
      </c>
      <c r="F41" s="46" t="s">
        <v>43</v>
      </c>
      <c r="G41" s="76">
        <v>100</v>
      </c>
      <c r="H41" s="64" t="s">
        <v>25</v>
      </c>
      <c r="I41" s="51">
        <v>10</v>
      </c>
      <c r="J41" s="52">
        <v>1.8</v>
      </c>
      <c r="K41" s="69">
        <v>2.9</v>
      </c>
      <c r="L41" s="77">
        <v>11000</v>
      </c>
      <c r="M41" s="48">
        <f>L41*J41</f>
        <v>19800</v>
      </c>
      <c r="N41" s="47">
        <f>ROUNDDOWN(O41*P41*Q41/10^9*I41,3)</f>
        <v>0.58899999999999997</v>
      </c>
      <c r="O41" s="38">
        <v>100</v>
      </c>
      <c r="P41" s="38">
        <v>430</v>
      </c>
      <c r="Q41" s="38">
        <v>1370</v>
      </c>
      <c r="R41" s="44"/>
    </row>
    <row r="42" spans="1:18" ht="16.5" customHeight="1" x14ac:dyDescent="0.15">
      <c r="A42" s="36"/>
      <c r="B42" s="38"/>
      <c r="E42" s="38"/>
      <c r="F42" s="38"/>
      <c r="G42" s="38"/>
      <c r="I42" s="39"/>
      <c r="J42" s="39"/>
      <c r="M42" s="45"/>
    </row>
    <row r="43" spans="1:18" ht="16.5" customHeight="1" x14ac:dyDescent="0.15">
      <c r="A43" s="80" t="s">
        <v>156</v>
      </c>
      <c r="M43" s="45"/>
    </row>
    <row r="44" spans="1:18" s="43" customFormat="1" ht="16.5" customHeight="1" x14ac:dyDescent="0.15">
      <c r="A44" s="36" t="s">
        <v>162</v>
      </c>
      <c r="B44" s="49" t="s">
        <v>96</v>
      </c>
      <c r="C44" s="50" t="s">
        <v>74</v>
      </c>
      <c r="D44" s="50" t="s">
        <v>58</v>
      </c>
      <c r="E44" s="59">
        <v>24</v>
      </c>
      <c r="F44" s="46" t="s">
        <v>43</v>
      </c>
      <c r="G44" s="48">
        <v>80</v>
      </c>
      <c r="H44" s="53" t="s">
        <v>75</v>
      </c>
      <c r="I44" s="54">
        <v>14</v>
      </c>
      <c r="J44" s="60">
        <v>1.75</v>
      </c>
      <c r="K44" s="48">
        <v>2.2000000000000002</v>
      </c>
      <c r="L44" s="48">
        <v>12940</v>
      </c>
      <c r="M44" s="48">
        <f t="shared" ref="M44:M49" si="7">L44*J44</f>
        <v>22645</v>
      </c>
      <c r="N44" s="56">
        <f t="shared" ref="N44:N49" si="8">ROUNDDOWN(O44*P44*Q44/10^9*I44,3)</f>
        <v>0.41299999999999998</v>
      </c>
      <c r="O44" s="38">
        <v>80</v>
      </c>
      <c r="P44" s="38">
        <v>820</v>
      </c>
      <c r="Q44" s="38">
        <v>450</v>
      </c>
    </row>
    <row r="45" spans="1:18" s="43" customFormat="1" ht="16.5" customHeight="1" x14ac:dyDescent="0.15">
      <c r="A45" s="36" t="s">
        <v>192</v>
      </c>
      <c r="B45" s="49" t="s">
        <v>96</v>
      </c>
      <c r="C45" s="50" t="s">
        <v>74</v>
      </c>
      <c r="D45" s="50" t="s">
        <v>58</v>
      </c>
      <c r="E45" s="59">
        <v>24</v>
      </c>
      <c r="F45" s="46" t="s">
        <v>43</v>
      </c>
      <c r="G45" s="48">
        <v>80</v>
      </c>
      <c r="H45" s="53" t="s">
        <v>76</v>
      </c>
      <c r="I45" s="54">
        <v>14</v>
      </c>
      <c r="J45" s="60">
        <v>1.75</v>
      </c>
      <c r="K45" s="48"/>
      <c r="L45" s="48">
        <v>12940</v>
      </c>
      <c r="M45" s="48">
        <f t="shared" si="7"/>
        <v>22645</v>
      </c>
      <c r="N45" s="56">
        <f t="shared" si="8"/>
        <v>0.438</v>
      </c>
      <c r="O45" s="38">
        <v>80</v>
      </c>
      <c r="P45" s="38">
        <v>870</v>
      </c>
      <c r="Q45" s="38">
        <v>450</v>
      </c>
    </row>
    <row r="46" spans="1:18" s="43" customFormat="1" ht="16.5" customHeight="1" x14ac:dyDescent="0.15">
      <c r="A46" s="36" t="s">
        <v>193</v>
      </c>
      <c r="B46" s="49" t="s">
        <v>96</v>
      </c>
      <c r="C46" s="50" t="s">
        <v>74</v>
      </c>
      <c r="D46" s="50" t="s">
        <v>58</v>
      </c>
      <c r="E46" s="59">
        <v>24</v>
      </c>
      <c r="F46" s="46" t="s">
        <v>43</v>
      </c>
      <c r="G46" s="48">
        <v>80</v>
      </c>
      <c r="H46" s="53" t="s">
        <v>150</v>
      </c>
      <c r="I46" s="54">
        <v>14</v>
      </c>
      <c r="J46" s="60">
        <v>1.75</v>
      </c>
      <c r="K46" s="48"/>
      <c r="L46" s="48">
        <v>12940</v>
      </c>
      <c r="M46" s="48">
        <f t="shared" si="7"/>
        <v>22645</v>
      </c>
      <c r="N46" s="56">
        <f t="shared" si="8"/>
        <v>0.45800000000000002</v>
      </c>
      <c r="O46" s="38">
        <v>80</v>
      </c>
      <c r="P46" s="38">
        <v>910</v>
      </c>
      <c r="Q46" s="38">
        <v>450</v>
      </c>
    </row>
    <row r="47" spans="1:18" s="43" customFormat="1" ht="16.5" customHeight="1" x14ac:dyDescent="0.15">
      <c r="A47" s="36" t="s">
        <v>194</v>
      </c>
      <c r="B47" s="49" t="s">
        <v>96</v>
      </c>
      <c r="C47" s="50" t="s">
        <v>74</v>
      </c>
      <c r="D47" s="50" t="s">
        <v>58</v>
      </c>
      <c r="E47" s="59">
        <v>24</v>
      </c>
      <c r="F47" s="46" t="s">
        <v>43</v>
      </c>
      <c r="G47" s="48">
        <v>80</v>
      </c>
      <c r="H47" s="53" t="s">
        <v>151</v>
      </c>
      <c r="I47" s="54">
        <v>14</v>
      </c>
      <c r="J47" s="60">
        <v>1.75</v>
      </c>
      <c r="K47" s="48"/>
      <c r="L47" s="48">
        <v>12940</v>
      </c>
      <c r="M47" s="48">
        <f t="shared" si="7"/>
        <v>22645</v>
      </c>
      <c r="N47" s="56">
        <f t="shared" si="8"/>
        <v>0.47299999999999998</v>
      </c>
      <c r="O47" s="38">
        <v>80</v>
      </c>
      <c r="P47" s="38">
        <v>940</v>
      </c>
      <c r="Q47" s="38">
        <v>450</v>
      </c>
    </row>
    <row r="48" spans="1:18" s="43" customFormat="1" ht="16.5" customHeight="1" x14ac:dyDescent="0.15">
      <c r="A48" s="36" t="s">
        <v>195</v>
      </c>
      <c r="B48" s="49" t="s">
        <v>96</v>
      </c>
      <c r="C48" s="50" t="s">
        <v>74</v>
      </c>
      <c r="D48" s="50" t="s">
        <v>58</v>
      </c>
      <c r="E48" s="59">
        <v>24</v>
      </c>
      <c r="F48" s="46" t="s">
        <v>43</v>
      </c>
      <c r="G48" s="48">
        <v>80</v>
      </c>
      <c r="H48" s="53" t="s">
        <v>152</v>
      </c>
      <c r="I48" s="54">
        <v>16</v>
      </c>
      <c r="J48" s="55">
        <v>2</v>
      </c>
      <c r="K48" s="48"/>
      <c r="L48" s="48">
        <v>12940</v>
      </c>
      <c r="M48" s="48">
        <f t="shared" si="7"/>
        <v>25880</v>
      </c>
      <c r="N48" s="56">
        <f t="shared" si="8"/>
        <v>0.48899999999999999</v>
      </c>
      <c r="O48" s="38">
        <v>80</v>
      </c>
      <c r="P48" s="38">
        <v>420</v>
      </c>
      <c r="Q48" s="38">
        <v>910</v>
      </c>
    </row>
    <row r="49" spans="1:17" s="43" customFormat="1" ht="16.5" customHeight="1" x14ac:dyDescent="0.15">
      <c r="A49" s="36" t="s">
        <v>196</v>
      </c>
      <c r="B49" s="49" t="s">
        <v>96</v>
      </c>
      <c r="C49" s="50" t="s">
        <v>74</v>
      </c>
      <c r="D49" s="50" t="s">
        <v>58</v>
      </c>
      <c r="E49" s="59">
        <v>24</v>
      </c>
      <c r="F49" s="46" t="s">
        <v>43</v>
      </c>
      <c r="G49" s="48">
        <v>80</v>
      </c>
      <c r="H49" s="53" t="s">
        <v>153</v>
      </c>
      <c r="I49" s="54">
        <v>14</v>
      </c>
      <c r="J49" s="60">
        <v>1.75</v>
      </c>
      <c r="K49" s="48"/>
      <c r="L49" s="48">
        <v>12940</v>
      </c>
      <c r="M49" s="48">
        <f t="shared" si="7"/>
        <v>22645</v>
      </c>
      <c r="N49" s="56">
        <f t="shared" si="8"/>
        <v>0.45800000000000002</v>
      </c>
      <c r="O49" s="38">
        <v>80</v>
      </c>
      <c r="P49" s="38">
        <v>450</v>
      </c>
      <c r="Q49" s="38">
        <v>910</v>
      </c>
    </row>
    <row r="50" spans="1:17" s="42" customFormat="1" ht="16.5" customHeight="1" x14ac:dyDescent="0.15">
      <c r="A50" s="36" t="s">
        <v>197</v>
      </c>
      <c r="B50" s="49" t="s">
        <v>60</v>
      </c>
      <c r="C50" s="50" t="s">
        <v>61</v>
      </c>
      <c r="D50" s="50" t="s">
        <v>58</v>
      </c>
      <c r="E50" s="46">
        <v>20</v>
      </c>
      <c r="F50" s="46" t="s">
        <v>43</v>
      </c>
      <c r="G50" s="48">
        <v>120</v>
      </c>
      <c r="H50" s="46" t="s">
        <v>62</v>
      </c>
      <c r="I50" s="51">
        <v>6</v>
      </c>
      <c r="J50" s="52">
        <v>1.5</v>
      </c>
      <c r="K50" s="48">
        <v>3.4</v>
      </c>
      <c r="L50" s="48">
        <v>11970</v>
      </c>
      <c r="M50" s="48">
        <f t="shared" ref="M50:M121" si="9">L50*J50</f>
        <v>17955</v>
      </c>
      <c r="N50" s="47">
        <f t="shared" ref="N50:N80" si="10">ROUNDDOWN(O50*P50*Q50/10^9*I50,3)</f>
        <v>0.46600000000000003</v>
      </c>
      <c r="O50" s="37">
        <v>120</v>
      </c>
      <c r="P50" s="36">
        <v>805</v>
      </c>
      <c r="Q50" s="36">
        <v>805</v>
      </c>
    </row>
    <row r="51" spans="1:17" s="42" customFormat="1" ht="16.5" customHeight="1" x14ac:dyDescent="0.15">
      <c r="A51" s="36" t="s">
        <v>198</v>
      </c>
      <c r="B51" s="49" t="s">
        <v>60</v>
      </c>
      <c r="C51" s="50" t="s">
        <v>61</v>
      </c>
      <c r="D51" s="50" t="s">
        <v>58</v>
      </c>
      <c r="E51" s="46">
        <v>20</v>
      </c>
      <c r="F51" s="46" t="s">
        <v>43</v>
      </c>
      <c r="G51" s="48">
        <v>120</v>
      </c>
      <c r="H51" s="46" t="s">
        <v>63</v>
      </c>
      <c r="I51" s="51">
        <v>6</v>
      </c>
      <c r="J51" s="52">
        <v>1.5</v>
      </c>
      <c r="K51" s="48"/>
      <c r="L51" s="48">
        <v>11970</v>
      </c>
      <c r="M51" s="48">
        <f t="shared" si="9"/>
        <v>17955</v>
      </c>
      <c r="N51" s="47">
        <f t="shared" si="10"/>
        <v>0.48399999999999999</v>
      </c>
      <c r="O51" s="37">
        <v>120</v>
      </c>
      <c r="P51" s="36">
        <v>820</v>
      </c>
      <c r="Q51" s="36">
        <v>820</v>
      </c>
    </row>
    <row r="52" spans="1:17" s="43" customFormat="1" ht="16.5" customHeight="1" x14ac:dyDescent="0.15">
      <c r="A52" s="36" t="s">
        <v>199</v>
      </c>
      <c r="B52" s="50" t="s">
        <v>73</v>
      </c>
      <c r="C52" s="50" t="s">
        <v>64</v>
      </c>
      <c r="D52" s="50" t="s">
        <v>58</v>
      </c>
      <c r="E52" s="46">
        <v>20</v>
      </c>
      <c r="F52" s="46" t="s">
        <v>43</v>
      </c>
      <c r="G52" s="48">
        <v>105</v>
      </c>
      <c r="H52" s="53" t="s">
        <v>65</v>
      </c>
      <c r="I52" s="54">
        <v>6</v>
      </c>
      <c r="J52" s="55">
        <v>1.5</v>
      </c>
      <c r="K52" s="48">
        <v>2.9</v>
      </c>
      <c r="L52" s="48">
        <v>12140</v>
      </c>
      <c r="M52" s="48">
        <f t="shared" si="9"/>
        <v>18210</v>
      </c>
      <c r="N52" s="56">
        <f t="shared" si="10"/>
        <v>0.40799999999999997</v>
      </c>
      <c r="O52" s="38">
        <v>105</v>
      </c>
      <c r="P52" s="38">
        <v>805</v>
      </c>
      <c r="Q52" s="38">
        <v>805</v>
      </c>
    </row>
    <row r="53" spans="1:17" s="43" customFormat="1" ht="16.5" customHeight="1" x14ac:dyDescent="0.15">
      <c r="A53" s="36" t="s">
        <v>200</v>
      </c>
      <c r="B53" s="50" t="s">
        <v>73</v>
      </c>
      <c r="C53" s="50" t="s">
        <v>64</v>
      </c>
      <c r="D53" s="50" t="s">
        <v>58</v>
      </c>
      <c r="E53" s="46">
        <v>20</v>
      </c>
      <c r="F53" s="46" t="s">
        <v>43</v>
      </c>
      <c r="G53" s="48">
        <v>105</v>
      </c>
      <c r="H53" s="53" t="s">
        <v>66</v>
      </c>
      <c r="I53" s="54">
        <v>4</v>
      </c>
      <c r="J53" s="55">
        <v>2</v>
      </c>
      <c r="K53" s="48"/>
      <c r="L53" s="48">
        <v>12140</v>
      </c>
      <c r="M53" s="48">
        <f t="shared" si="9"/>
        <v>24280</v>
      </c>
      <c r="N53" s="56">
        <f t="shared" si="10"/>
        <v>0.61499999999999999</v>
      </c>
      <c r="O53" s="38">
        <v>105</v>
      </c>
      <c r="P53" s="38">
        <v>805</v>
      </c>
      <c r="Q53" s="38">
        <v>1820</v>
      </c>
    </row>
    <row r="54" spans="1:17" s="43" customFormat="1" ht="16.5" customHeight="1" x14ac:dyDescent="0.15">
      <c r="A54" s="36" t="s">
        <v>201</v>
      </c>
      <c r="B54" s="50" t="s">
        <v>73</v>
      </c>
      <c r="C54" s="50" t="s">
        <v>67</v>
      </c>
      <c r="D54" s="50" t="s">
        <v>58</v>
      </c>
      <c r="E54" s="46">
        <v>20</v>
      </c>
      <c r="F54" s="46" t="s">
        <v>43</v>
      </c>
      <c r="G54" s="48">
        <v>120</v>
      </c>
      <c r="H54" s="53" t="s">
        <v>68</v>
      </c>
      <c r="I54" s="54">
        <v>3</v>
      </c>
      <c r="J54" s="55">
        <v>1.5</v>
      </c>
      <c r="K54" s="48">
        <v>3.3</v>
      </c>
      <c r="L54" s="48">
        <v>13860</v>
      </c>
      <c r="M54" s="48">
        <f t="shared" si="9"/>
        <v>20790</v>
      </c>
      <c r="N54" s="56">
        <f t="shared" si="10"/>
        <v>0.51700000000000002</v>
      </c>
      <c r="O54" s="38">
        <v>120</v>
      </c>
      <c r="P54" s="38">
        <v>790</v>
      </c>
      <c r="Q54" s="38">
        <v>1820</v>
      </c>
    </row>
    <row r="55" spans="1:17" s="43" customFormat="1" ht="16.5" customHeight="1" x14ac:dyDescent="0.15">
      <c r="A55" s="36" t="s">
        <v>202</v>
      </c>
      <c r="B55" s="49" t="s">
        <v>95</v>
      </c>
      <c r="C55" s="50" t="s">
        <v>69</v>
      </c>
      <c r="D55" s="50" t="s">
        <v>58</v>
      </c>
      <c r="E55" s="59">
        <v>20</v>
      </c>
      <c r="F55" s="46" t="s">
        <v>43</v>
      </c>
      <c r="G55" s="48">
        <v>90</v>
      </c>
      <c r="H55" s="53" t="s">
        <v>36</v>
      </c>
      <c r="I55" s="54">
        <v>8</v>
      </c>
      <c r="J55" s="55">
        <v>2</v>
      </c>
      <c r="K55" s="48">
        <v>2.5</v>
      </c>
      <c r="L55" s="48">
        <v>10320</v>
      </c>
      <c r="M55" s="48">
        <f t="shared" si="9"/>
        <v>20640</v>
      </c>
      <c r="N55" s="56">
        <f t="shared" si="10"/>
        <v>0.46600000000000003</v>
      </c>
      <c r="O55" s="38">
        <v>90</v>
      </c>
      <c r="P55" s="38">
        <v>805</v>
      </c>
      <c r="Q55" s="38">
        <v>805</v>
      </c>
    </row>
    <row r="56" spans="1:17" s="43" customFormat="1" ht="16.5" customHeight="1" x14ac:dyDescent="0.15">
      <c r="A56" s="36" t="s">
        <v>203</v>
      </c>
      <c r="B56" s="49" t="s">
        <v>95</v>
      </c>
      <c r="C56" s="50" t="s">
        <v>69</v>
      </c>
      <c r="D56" s="50" t="s">
        <v>58</v>
      </c>
      <c r="E56" s="59">
        <v>20</v>
      </c>
      <c r="F56" s="46" t="s">
        <v>43</v>
      </c>
      <c r="G56" s="48">
        <v>90</v>
      </c>
      <c r="H56" s="53" t="s">
        <v>70</v>
      </c>
      <c r="I56" s="54">
        <v>8</v>
      </c>
      <c r="J56" s="55">
        <v>2</v>
      </c>
      <c r="K56" s="48"/>
      <c r="L56" s="48">
        <v>10320</v>
      </c>
      <c r="M56" s="48">
        <f t="shared" si="9"/>
        <v>20640</v>
      </c>
      <c r="N56" s="56">
        <f t="shared" si="10"/>
        <v>0.48399999999999999</v>
      </c>
      <c r="O56" s="38">
        <v>90</v>
      </c>
      <c r="P56" s="38">
        <v>820</v>
      </c>
      <c r="Q56" s="38">
        <v>820</v>
      </c>
    </row>
    <row r="57" spans="1:17" s="43" customFormat="1" ht="16.5" customHeight="1" x14ac:dyDescent="0.15">
      <c r="A57" s="36" t="s">
        <v>204</v>
      </c>
      <c r="B57" s="49" t="s">
        <v>95</v>
      </c>
      <c r="C57" s="50" t="s">
        <v>69</v>
      </c>
      <c r="D57" s="50" t="s">
        <v>58</v>
      </c>
      <c r="E57" s="59">
        <v>20</v>
      </c>
      <c r="F57" s="46" t="s">
        <v>43</v>
      </c>
      <c r="G57" s="48">
        <v>90</v>
      </c>
      <c r="H57" s="53" t="s">
        <v>71</v>
      </c>
      <c r="I57" s="54">
        <v>8</v>
      </c>
      <c r="J57" s="55">
        <v>2</v>
      </c>
      <c r="K57" s="48"/>
      <c r="L57" s="48">
        <v>10320</v>
      </c>
      <c r="M57" s="48">
        <f t="shared" si="9"/>
        <v>20640</v>
      </c>
      <c r="N57" s="56">
        <f t="shared" si="10"/>
        <v>0.52400000000000002</v>
      </c>
      <c r="O57" s="38">
        <v>90</v>
      </c>
      <c r="P57" s="38">
        <v>820</v>
      </c>
      <c r="Q57" s="38">
        <v>888</v>
      </c>
    </row>
    <row r="58" spans="1:17" s="43" customFormat="1" ht="16.5" customHeight="1" x14ac:dyDescent="0.15">
      <c r="A58" s="36" t="s">
        <v>205</v>
      </c>
      <c r="B58" s="49" t="s">
        <v>95</v>
      </c>
      <c r="C58" s="50" t="s">
        <v>69</v>
      </c>
      <c r="D58" s="50" t="s">
        <v>58</v>
      </c>
      <c r="E58" s="59">
        <v>20</v>
      </c>
      <c r="F58" s="46" t="s">
        <v>43</v>
      </c>
      <c r="G58" s="48">
        <v>90</v>
      </c>
      <c r="H58" s="53" t="s">
        <v>72</v>
      </c>
      <c r="I58" s="54">
        <v>4</v>
      </c>
      <c r="J58" s="55">
        <v>2</v>
      </c>
      <c r="K58" s="48"/>
      <c r="L58" s="48">
        <v>10320</v>
      </c>
      <c r="M58" s="48">
        <f t="shared" si="9"/>
        <v>20640</v>
      </c>
      <c r="N58" s="56">
        <f t="shared" si="10"/>
        <v>0.53700000000000003</v>
      </c>
      <c r="O58" s="38">
        <v>90</v>
      </c>
      <c r="P58" s="38">
        <v>820</v>
      </c>
      <c r="Q58" s="38">
        <v>1820</v>
      </c>
    </row>
    <row r="59" spans="1:17" s="43" customFormat="1" ht="16.5" customHeight="1" x14ac:dyDescent="0.15">
      <c r="A59" s="36" t="s">
        <v>206</v>
      </c>
      <c r="B59" s="49" t="s">
        <v>95</v>
      </c>
      <c r="C59" s="50" t="s">
        <v>69</v>
      </c>
      <c r="D59" s="50" t="s">
        <v>58</v>
      </c>
      <c r="E59" s="59">
        <v>20</v>
      </c>
      <c r="F59" s="46" t="s">
        <v>43</v>
      </c>
      <c r="G59" s="48">
        <v>90</v>
      </c>
      <c r="H59" s="53" t="s">
        <v>149</v>
      </c>
      <c r="I59" s="54">
        <v>4</v>
      </c>
      <c r="J59" s="55">
        <v>2.4</v>
      </c>
      <c r="K59" s="48"/>
      <c r="L59" s="48">
        <v>10320</v>
      </c>
      <c r="M59" s="48">
        <f t="shared" si="9"/>
        <v>24768</v>
      </c>
      <c r="N59" s="56">
        <f t="shared" si="10"/>
        <v>0.65500000000000003</v>
      </c>
      <c r="O59" s="38">
        <v>90</v>
      </c>
      <c r="P59" s="38">
        <v>910</v>
      </c>
      <c r="Q59" s="38">
        <v>2000</v>
      </c>
    </row>
    <row r="60" spans="1:17" s="41" customFormat="1" ht="16.5" customHeight="1" x14ac:dyDescent="0.15">
      <c r="A60" s="36" t="s">
        <v>207</v>
      </c>
      <c r="B60" s="61" t="s">
        <v>97</v>
      </c>
      <c r="C60" s="50" t="s">
        <v>77</v>
      </c>
      <c r="D60" s="50" t="s">
        <v>58</v>
      </c>
      <c r="E60" s="59">
        <v>24</v>
      </c>
      <c r="F60" s="46" t="s">
        <v>43</v>
      </c>
      <c r="G60" s="48">
        <v>42</v>
      </c>
      <c r="H60" s="53" t="s">
        <v>78</v>
      </c>
      <c r="I60" s="54">
        <v>18</v>
      </c>
      <c r="J60" s="55">
        <v>3</v>
      </c>
      <c r="K60" s="48">
        <v>1.2</v>
      </c>
      <c r="L60" s="48">
        <v>4010</v>
      </c>
      <c r="M60" s="48">
        <f t="shared" si="9"/>
        <v>12030</v>
      </c>
      <c r="N60" s="47">
        <f t="shared" si="10"/>
        <v>0.36099999999999999</v>
      </c>
      <c r="O60" s="35">
        <v>42</v>
      </c>
      <c r="P60" s="35">
        <v>263</v>
      </c>
      <c r="Q60" s="35">
        <v>1820</v>
      </c>
    </row>
    <row r="61" spans="1:17" s="41" customFormat="1" ht="16.5" customHeight="1" x14ac:dyDescent="0.15">
      <c r="A61" s="36" t="s">
        <v>208</v>
      </c>
      <c r="B61" s="61" t="s">
        <v>97</v>
      </c>
      <c r="C61" s="50" t="s">
        <v>77</v>
      </c>
      <c r="D61" s="50" t="s">
        <v>58</v>
      </c>
      <c r="E61" s="59">
        <v>24</v>
      </c>
      <c r="F61" s="46" t="s">
        <v>43</v>
      </c>
      <c r="G61" s="48">
        <v>42</v>
      </c>
      <c r="H61" s="53" t="s">
        <v>79</v>
      </c>
      <c r="I61" s="54">
        <v>12</v>
      </c>
      <c r="J61" s="55">
        <v>3</v>
      </c>
      <c r="K61" s="48"/>
      <c r="L61" s="48">
        <v>4010</v>
      </c>
      <c r="M61" s="48">
        <f t="shared" si="9"/>
        <v>12030</v>
      </c>
      <c r="N61" s="47">
        <f t="shared" si="10"/>
        <v>0.38</v>
      </c>
      <c r="O61" s="35">
        <v>42</v>
      </c>
      <c r="P61" s="35">
        <v>415</v>
      </c>
      <c r="Q61" s="35">
        <v>1820</v>
      </c>
    </row>
    <row r="62" spans="1:17" s="41" customFormat="1" ht="16.5" customHeight="1" x14ac:dyDescent="0.15">
      <c r="A62" s="36" t="s">
        <v>209</v>
      </c>
      <c r="B62" s="61" t="s">
        <v>97</v>
      </c>
      <c r="C62" s="50" t="s">
        <v>80</v>
      </c>
      <c r="D62" s="50" t="s">
        <v>58</v>
      </c>
      <c r="E62" s="59">
        <v>24</v>
      </c>
      <c r="F62" s="46" t="s">
        <v>43</v>
      </c>
      <c r="G62" s="48">
        <v>80</v>
      </c>
      <c r="H62" s="53" t="s">
        <v>81</v>
      </c>
      <c r="I62" s="54">
        <v>18</v>
      </c>
      <c r="J62" s="55">
        <v>1.5</v>
      </c>
      <c r="K62" s="48">
        <v>2.2000000000000002</v>
      </c>
      <c r="L62" s="48">
        <v>7580</v>
      </c>
      <c r="M62" s="48">
        <f t="shared" si="9"/>
        <v>11370</v>
      </c>
      <c r="N62" s="47">
        <f t="shared" si="10"/>
        <v>0.34399999999999997</v>
      </c>
      <c r="O62" s="35">
        <v>80</v>
      </c>
      <c r="P62" s="35">
        <v>263</v>
      </c>
      <c r="Q62" s="35">
        <v>910</v>
      </c>
    </row>
    <row r="63" spans="1:17" s="41" customFormat="1" ht="16.5" customHeight="1" x14ac:dyDescent="0.15">
      <c r="A63" s="36" t="s">
        <v>210</v>
      </c>
      <c r="B63" s="61" t="s">
        <v>97</v>
      </c>
      <c r="C63" s="50" t="s">
        <v>80</v>
      </c>
      <c r="D63" s="50" t="s">
        <v>58</v>
      </c>
      <c r="E63" s="59">
        <v>24</v>
      </c>
      <c r="F63" s="46" t="s">
        <v>43</v>
      </c>
      <c r="G63" s="48">
        <v>80</v>
      </c>
      <c r="H63" s="62" t="s">
        <v>82</v>
      </c>
      <c r="I63" s="54">
        <v>14</v>
      </c>
      <c r="J63" s="60">
        <v>1.75</v>
      </c>
      <c r="K63" s="48"/>
      <c r="L63" s="48">
        <v>7580</v>
      </c>
      <c r="M63" s="48">
        <f t="shared" si="9"/>
        <v>13265</v>
      </c>
      <c r="N63" s="47">
        <f t="shared" si="10"/>
        <v>0.42199999999999999</v>
      </c>
      <c r="O63" s="35">
        <v>80</v>
      </c>
      <c r="P63" s="35">
        <v>415</v>
      </c>
      <c r="Q63" s="35">
        <v>910</v>
      </c>
    </row>
    <row r="64" spans="1:17" ht="16.5" customHeight="1" x14ac:dyDescent="0.15">
      <c r="A64" s="36" t="s">
        <v>211</v>
      </c>
      <c r="B64" s="49" t="s">
        <v>122</v>
      </c>
      <c r="C64" s="50" t="s">
        <v>123</v>
      </c>
      <c r="D64" s="50" t="s">
        <v>83</v>
      </c>
      <c r="E64" s="53">
        <v>16</v>
      </c>
      <c r="F64" s="46" t="s">
        <v>43</v>
      </c>
      <c r="G64" s="48">
        <v>89</v>
      </c>
      <c r="H64" s="53" t="s">
        <v>124</v>
      </c>
      <c r="I64" s="54">
        <v>9</v>
      </c>
      <c r="J64" s="55">
        <v>2.9</v>
      </c>
      <c r="K64" s="48">
        <v>2.2999999999999998</v>
      </c>
      <c r="L64" s="48">
        <v>7790</v>
      </c>
      <c r="M64" s="48">
        <f t="shared" ref="M64:M80" si="11">L64*J64</f>
        <v>22591</v>
      </c>
      <c r="N64" s="47">
        <f t="shared" si="10"/>
        <v>0.70499999999999996</v>
      </c>
      <c r="O64" s="38">
        <v>89</v>
      </c>
      <c r="P64" s="38">
        <v>375</v>
      </c>
      <c r="Q64" s="38">
        <v>2350</v>
      </c>
    </row>
    <row r="65" spans="1:17" ht="16.5" customHeight="1" x14ac:dyDescent="0.15">
      <c r="A65" s="36" t="s">
        <v>212</v>
      </c>
      <c r="B65" s="49" t="s">
        <v>122</v>
      </c>
      <c r="C65" s="50" t="s">
        <v>123</v>
      </c>
      <c r="D65" s="50" t="s">
        <v>83</v>
      </c>
      <c r="E65" s="53">
        <v>16</v>
      </c>
      <c r="F65" s="46" t="s">
        <v>43</v>
      </c>
      <c r="G65" s="48">
        <v>89</v>
      </c>
      <c r="H65" s="53" t="s">
        <v>125</v>
      </c>
      <c r="I65" s="54">
        <v>9</v>
      </c>
      <c r="J65" s="55">
        <v>2.9</v>
      </c>
      <c r="K65" s="48"/>
      <c r="L65" s="48">
        <v>7790</v>
      </c>
      <c r="M65" s="48">
        <f t="shared" si="11"/>
        <v>22591</v>
      </c>
      <c r="N65" s="47">
        <f t="shared" si="10"/>
        <v>0.79900000000000004</v>
      </c>
      <c r="O65" s="38">
        <v>89</v>
      </c>
      <c r="P65" s="38">
        <v>425</v>
      </c>
      <c r="Q65" s="38">
        <v>2350</v>
      </c>
    </row>
    <row r="66" spans="1:17" ht="16.5" customHeight="1" x14ac:dyDescent="0.15">
      <c r="A66" s="36" t="s">
        <v>213</v>
      </c>
      <c r="B66" s="49" t="s">
        <v>122</v>
      </c>
      <c r="C66" s="50" t="s">
        <v>123</v>
      </c>
      <c r="D66" s="50" t="s">
        <v>83</v>
      </c>
      <c r="E66" s="53">
        <v>16</v>
      </c>
      <c r="F66" s="46" t="s">
        <v>43</v>
      </c>
      <c r="G66" s="48">
        <v>89</v>
      </c>
      <c r="H66" s="53" t="s">
        <v>126</v>
      </c>
      <c r="I66" s="54">
        <v>8</v>
      </c>
      <c r="J66" s="55">
        <v>3</v>
      </c>
      <c r="K66" s="48"/>
      <c r="L66" s="48">
        <v>7790</v>
      </c>
      <c r="M66" s="48">
        <f t="shared" si="11"/>
        <v>23370</v>
      </c>
      <c r="N66" s="47">
        <f t="shared" si="10"/>
        <v>0.73099999999999998</v>
      </c>
      <c r="O66" s="38">
        <v>89</v>
      </c>
      <c r="P66" s="38">
        <v>375</v>
      </c>
      <c r="Q66" s="38">
        <v>2740</v>
      </c>
    </row>
    <row r="67" spans="1:17" ht="16.5" customHeight="1" x14ac:dyDescent="0.15">
      <c r="A67" s="36" t="s">
        <v>214</v>
      </c>
      <c r="B67" s="49" t="s">
        <v>122</v>
      </c>
      <c r="C67" s="50" t="s">
        <v>123</v>
      </c>
      <c r="D67" s="50" t="s">
        <v>83</v>
      </c>
      <c r="E67" s="53">
        <v>16</v>
      </c>
      <c r="F67" s="46" t="s">
        <v>43</v>
      </c>
      <c r="G67" s="48">
        <v>89</v>
      </c>
      <c r="H67" s="53" t="s">
        <v>127</v>
      </c>
      <c r="I67" s="54">
        <v>8</v>
      </c>
      <c r="J67" s="55">
        <v>3</v>
      </c>
      <c r="K67" s="48"/>
      <c r="L67" s="48">
        <v>7790</v>
      </c>
      <c r="M67" s="48">
        <f t="shared" si="11"/>
        <v>23370</v>
      </c>
      <c r="N67" s="47">
        <f t="shared" si="10"/>
        <v>0.82899999999999996</v>
      </c>
      <c r="O67" s="38">
        <v>89</v>
      </c>
      <c r="P67" s="38">
        <v>425</v>
      </c>
      <c r="Q67" s="38">
        <v>2740</v>
      </c>
    </row>
    <row r="68" spans="1:17" ht="16.5" customHeight="1" x14ac:dyDescent="0.15">
      <c r="A68" s="36" t="s">
        <v>215</v>
      </c>
      <c r="B68" s="49" t="s">
        <v>122</v>
      </c>
      <c r="C68" s="50" t="s">
        <v>128</v>
      </c>
      <c r="D68" s="50" t="s">
        <v>83</v>
      </c>
      <c r="E68" s="53">
        <v>16</v>
      </c>
      <c r="F68" s="46" t="s">
        <v>43</v>
      </c>
      <c r="G68" s="48">
        <v>105</v>
      </c>
      <c r="H68" s="53" t="s">
        <v>129</v>
      </c>
      <c r="I68" s="54">
        <v>8</v>
      </c>
      <c r="J68" s="55">
        <v>3</v>
      </c>
      <c r="K68" s="48">
        <v>2.8</v>
      </c>
      <c r="L68" s="48">
        <v>9020</v>
      </c>
      <c r="M68" s="48">
        <f t="shared" si="11"/>
        <v>27060</v>
      </c>
      <c r="N68" s="47">
        <f t="shared" si="10"/>
        <v>0.90900000000000003</v>
      </c>
      <c r="O68" s="38">
        <v>105</v>
      </c>
      <c r="P68" s="38">
        <v>395</v>
      </c>
      <c r="Q68" s="38">
        <v>2740</v>
      </c>
    </row>
    <row r="69" spans="1:17" ht="16.5" customHeight="1" x14ac:dyDescent="0.15">
      <c r="A69" s="36" t="s">
        <v>216</v>
      </c>
      <c r="B69" s="49" t="s">
        <v>122</v>
      </c>
      <c r="C69" s="50" t="s">
        <v>128</v>
      </c>
      <c r="D69" s="50" t="s">
        <v>83</v>
      </c>
      <c r="E69" s="53">
        <v>16</v>
      </c>
      <c r="F69" s="46" t="s">
        <v>43</v>
      </c>
      <c r="G69" s="48">
        <v>105</v>
      </c>
      <c r="H69" s="53" t="s">
        <v>130</v>
      </c>
      <c r="I69" s="54">
        <v>8</v>
      </c>
      <c r="J69" s="55">
        <v>3</v>
      </c>
      <c r="K69" s="48"/>
      <c r="L69" s="48">
        <v>9020</v>
      </c>
      <c r="M69" s="48">
        <f t="shared" si="11"/>
        <v>27060</v>
      </c>
      <c r="N69" s="47">
        <f t="shared" si="10"/>
        <v>0.98899999999999999</v>
      </c>
      <c r="O69" s="38">
        <v>105</v>
      </c>
      <c r="P69" s="38">
        <v>430</v>
      </c>
      <c r="Q69" s="38">
        <v>2740</v>
      </c>
    </row>
    <row r="70" spans="1:17" ht="16.5" customHeight="1" x14ac:dyDescent="0.15">
      <c r="A70" s="36" t="s">
        <v>217</v>
      </c>
      <c r="B70" s="49" t="s">
        <v>122</v>
      </c>
      <c r="C70" s="50" t="s">
        <v>131</v>
      </c>
      <c r="D70" s="50" t="s">
        <v>83</v>
      </c>
      <c r="E70" s="53">
        <v>16</v>
      </c>
      <c r="F70" s="46" t="s">
        <v>43</v>
      </c>
      <c r="G70" s="48">
        <v>120</v>
      </c>
      <c r="H70" s="53" t="s">
        <v>132</v>
      </c>
      <c r="I70" s="54">
        <v>6</v>
      </c>
      <c r="J70" s="55">
        <v>2.2999999999999998</v>
      </c>
      <c r="K70" s="48">
        <v>3.2</v>
      </c>
      <c r="L70" s="48">
        <v>10300</v>
      </c>
      <c r="M70" s="48">
        <f t="shared" si="11"/>
        <v>23689.999999999996</v>
      </c>
      <c r="N70" s="47">
        <f t="shared" si="10"/>
        <v>0.78700000000000003</v>
      </c>
      <c r="O70" s="38">
        <v>120</v>
      </c>
      <c r="P70" s="38">
        <v>380</v>
      </c>
      <c r="Q70" s="38">
        <v>2880</v>
      </c>
    </row>
    <row r="71" spans="1:17" ht="16.5" customHeight="1" x14ac:dyDescent="0.15">
      <c r="A71" s="36" t="s">
        <v>218</v>
      </c>
      <c r="B71" s="49" t="s">
        <v>122</v>
      </c>
      <c r="C71" s="50" t="s">
        <v>131</v>
      </c>
      <c r="D71" s="50" t="s">
        <v>83</v>
      </c>
      <c r="E71" s="53">
        <v>16</v>
      </c>
      <c r="F71" s="46" t="s">
        <v>43</v>
      </c>
      <c r="G71" s="48">
        <v>120</v>
      </c>
      <c r="H71" s="53" t="s">
        <v>133</v>
      </c>
      <c r="I71" s="54">
        <v>6</v>
      </c>
      <c r="J71" s="55">
        <v>2.2999999999999998</v>
      </c>
      <c r="K71" s="48"/>
      <c r="L71" s="48">
        <v>10300</v>
      </c>
      <c r="M71" s="48">
        <f t="shared" si="11"/>
        <v>23689.999999999996</v>
      </c>
      <c r="N71" s="47">
        <f t="shared" si="10"/>
        <v>0.88100000000000001</v>
      </c>
      <c r="O71" s="38">
        <v>120</v>
      </c>
      <c r="P71" s="38">
        <v>425</v>
      </c>
      <c r="Q71" s="38">
        <v>2880</v>
      </c>
    </row>
    <row r="72" spans="1:17" ht="16.5" customHeight="1" x14ac:dyDescent="0.15">
      <c r="A72" s="36" t="s">
        <v>219</v>
      </c>
      <c r="B72" s="49" t="s">
        <v>122</v>
      </c>
      <c r="C72" s="50" t="s">
        <v>134</v>
      </c>
      <c r="D72" s="50" t="s">
        <v>83</v>
      </c>
      <c r="E72" s="53">
        <v>16</v>
      </c>
      <c r="F72" s="46" t="s">
        <v>43</v>
      </c>
      <c r="G72" s="48">
        <v>140</v>
      </c>
      <c r="H72" s="53" t="s">
        <v>124</v>
      </c>
      <c r="I72" s="54">
        <v>5</v>
      </c>
      <c r="J72" s="55">
        <v>1.5</v>
      </c>
      <c r="K72" s="48">
        <v>3.7</v>
      </c>
      <c r="L72" s="48">
        <v>12010</v>
      </c>
      <c r="M72" s="48">
        <f t="shared" si="11"/>
        <v>18015</v>
      </c>
      <c r="N72" s="47">
        <f t="shared" si="10"/>
        <v>0.61599999999999999</v>
      </c>
      <c r="O72" s="38">
        <v>140</v>
      </c>
      <c r="P72" s="38">
        <v>375</v>
      </c>
      <c r="Q72" s="38">
        <v>2350</v>
      </c>
    </row>
    <row r="73" spans="1:17" ht="16.5" customHeight="1" x14ac:dyDescent="0.15">
      <c r="A73" s="36" t="s">
        <v>220</v>
      </c>
      <c r="B73" s="49" t="s">
        <v>122</v>
      </c>
      <c r="C73" s="50" t="s">
        <v>134</v>
      </c>
      <c r="D73" s="50" t="s">
        <v>83</v>
      </c>
      <c r="E73" s="53">
        <v>16</v>
      </c>
      <c r="F73" s="46" t="s">
        <v>43</v>
      </c>
      <c r="G73" s="48">
        <v>140</v>
      </c>
      <c r="H73" s="53" t="s">
        <v>125</v>
      </c>
      <c r="I73" s="54">
        <v>5</v>
      </c>
      <c r="J73" s="55">
        <v>1.5</v>
      </c>
      <c r="K73" s="48"/>
      <c r="L73" s="48">
        <v>12010</v>
      </c>
      <c r="M73" s="48">
        <f t="shared" si="11"/>
        <v>18015</v>
      </c>
      <c r="N73" s="47">
        <f t="shared" si="10"/>
        <v>0.69899999999999995</v>
      </c>
      <c r="O73" s="38">
        <v>140</v>
      </c>
      <c r="P73" s="38">
        <v>425</v>
      </c>
      <c r="Q73" s="38">
        <v>2350</v>
      </c>
    </row>
    <row r="74" spans="1:17" ht="16.5" customHeight="1" x14ac:dyDescent="0.15">
      <c r="A74" s="36" t="s">
        <v>221</v>
      </c>
      <c r="B74" s="49" t="s">
        <v>122</v>
      </c>
      <c r="C74" s="50" t="s">
        <v>128</v>
      </c>
      <c r="D74" s="50" t="s">
        <v>83</v>
      </c>
      <c r="E74" s="53">
        <v>16</v>
      </c>
      <c r="F74" s="46" t="s">
        <v>43</v>
      </c>
      <c r="G74" s="48">
        <v>105</v>
      </c>
      <c r="H74" s="62" t="s">
        <v>135</v>
      </c>
      <c r="I74" s="70">
        <v>1</v>
      </c>
      <c r="J74" s="55">
        <v>3</v>
      </c>
      <c r="K74" s="48">
        <v>2.8</v>
      </c>
      <c r="L74" s="48">
        <v>9020</v>
      </c>
      <c r="M74" s="48">
        <f t="shared" si="11"/>
        <v>27060</v>
      </c>
      <c r="N74" s="47">
        <f t="shared" si="10"/>
        <v>0.93500000000000005</v>
      </c>
      <c r="O74" s="38">
        <v>105</v>
      </c>
      <c r="P74" s="38">
        <v>810</v>
      </c>
      <c r="Q74" s="38">
        <v>11000</v>
      </c>
    </row>
    <row r="75" spans="1:17" ht="16.5" customHeight="1" x14ac:dyDescent="0.15">
      <c r="A75" s="36" t="s">
        <v>222</v>
      </c>
      <c r="B75" s="49" t="s">
        <v>122</v>
      </c>
      <c r="C75" s="50" t="s">
        <v>136</v>
      </c>
      <c r="D75" s="50" t="s">
        <v>83</v>
      </c>
      <c r="E75" s="53">
        <v>16</v>
      </c>
      <c r="F75" s="46" t="s">
        <v>43</v>
      </c>
      <c r="G75" s="48">
        <v>50</v>
      </c>
      <c r="H75" s="53" t="s">
        <v>137</v>
      </c>
      <c r="I75" s="70">
        <v>1</v>
      </c>
      <c r="J75" s="55">
        <v>6</v>
      </c>
      <c r="K75" s="48">
        <v>1.3</v>
      </c>
      <c r="L75" s="48">
        <v>4300</v>
      </c>
      <c r="M75" s="48">
        <f t="shared" si="11"/>
        <v>25800</v>
      </c>
      <c r="N75" s="47">
        <f t="shared" si="10"/>
        <v>1.0009999999999999</v>
      </c>
      <c r="O75" s="38">
        <v>50</v>
      </c>
      <c r="P75" s="38">
        <v>910</v>
      </c>
      <c r="Q75" s="38">
        <v>22000</v>
      </c>
    </row>
    <row r="76" spans="1:17" ht="16.5" customHeight="1" x14ac:dyDescent="0.15">
      <c r="A76" s="36" t="s">
        <v>223</v>
      </c>
      <c r="B76" s="49" t="s">
        <v>122</v>
      </c>
      <c r="C76" s="50" t="s">
        <v>128</v>
      </c>
      <c r="D76" s="50" t="s">
        <v>83</v>
      </c>
      <c r="E76" s="53">
        <v>16</v>
      </c>
      <c r="F76" s="46" t="s">
        <v>43</v>
      </c>
      <c r="G76" s="48">
        <v>105</v>
      </c>
      <c r="H76" s="53" t="s">
        <v>138</v>
      </c>
      <c r="I76" s="70">
        <v>1</v>
      </c>
      <c r="J76" s="55">
        <v>3</v>
      </c>
      <c r="K76" s="48">
        <v>2.8</v>
      </c>
      <c r="L76" s="48">
        <v>9020</v>
      </c>
      <c r="M76" s="48">
        <f t="shared" si="11"/>
        <v>27060</v>
      </c>
      <c r="N76" s="47">
        <f t="shared" si="10"/>
        <v>1.0509999999999999</v>
      </c>
      <c r="O76" s="38">
        <v>105</v>
      </c>
      <c r="P76" s="38">
        <v>910</v>
      </c>
      <c r="Q76" s="38">
        <v>11000</v>
      </c>
    </row>
    <row r="77" spans="1:17" ht="16.5" customHeight="1" x14ac:dyDescent="0.15">
      <c r="A77" s="36" t="s">
        <v>224</v>
      </c>
      <c r="B77" s="49" t="s">
        <v>139</v>
      </c>
      <c r="C77" s="50" t="s">
        <v>140</v>
      </c>
      <c r="D77" s="50" t="s">
        <v>83</v>
      </c>
      <c r="E77" s="53">
        <v>24</v>
      </c>
      <c r="F77" s="46" t="s">
        <v>43</v>
      </c>
      <c r="G77" s="48">
        <v>105</v>
      </c>
      <c r="H77" s="53" t="s">
        <v>108</v>
      </c>
      <c r="I77" s="54">
        <v>4</v>
      </c>
      <c r="J77" s="55">
        <v>1.5</v>
      </c>
      <c r="K77" s="48">
        <v>2.9</v>
      </c>
      <c r="L77" s="48">
        <v>14390</v>
      </c>
      <c r="M77" s="48">
        <f t="shared" si="11"/>
        <v>21585</v>
      </c>
      <c r="N77" s="47">
        <f t="shared" si="10"/>
        <v>0.47699999999999998</v>
      </c>
      <c r="O77" s="38">
        <v>105</v>
      </c>
      <c r="P77" s="38">
        <v>395</v>
      </c>
      <c r="Q77" s="38">
        <v>2880</v>
      </c>
    </row>
    <row r="78" spans="1:17" ht="16.5" customHeight="1" x14ac:dyDescent="0.15">
      <c r="A78" s="36" t="s">
        <v>225</v>
      </c>
      <c r="B78" s="49" t="s">
        <v>139</v>
      </c>
      <c r="C78" s="50" t="s">
        <v>140</v>
      </c>
      <c r="D78" s="50" t="s">
        <v>83</v>
      </c>
      <c r="E78" s="53">
        <v>24</v>
      </c>
      <c r="F78" s="46" t="s">
        <v>43</v>
      </c>
      <c r="G78" s="48">
        <v>105</v>
      </c>
      <c r="H78" s="53" t="s">
        <v>109</v>
      </c>
      <c r="I78" s="54">
        <v>4</v>
      </c>
      <c r="J78" s="55">
        <v>1.5</v>
      </c>
      <c r="K78" s="48"/>
      <c r="L78" s="48">
        <v>14390</v>
      </c>
      <c r="M78" s="48">
        <f t="shared" si="11"/>
        <v>21585</v>
      </c>
      <c r="N78" s="47">
        <f t="shared" si="10"/>
        <v>0.52</v>
      </c>
      <c r="O78" s="38">
        <v>105</v>
      </c>
      <c r="P78" s="38">
        <v>430</v>
      </c>
      <c r="Q78" s="38">
        <v>2880</v>
      </c>
    </row>
    <row r="79" spans="1:17" ht="16.5" customHeight="1" x14ac:dyDescent="0.15">
      <c r="A79" s="36" t="s">
        <v>226</v>
      </c>
      <c r="B79" s="49" t="s">
        <v>139</v>
      </c>
      <c r="C79" s="50" t="s">
        <v>141</v>
      </c>
      <c r="D79" s="50" t="s">
        <v>83</v>
      </c>
      <c r="E79" s="53">
        <v>24</v>
      </c>
      <c r="F79" s="46" t="s">
        <v>43</v>
      </c>
      <c r="G79" s="48">
        <v>120</v>
      </c>
      <c r="H79" s="53" t="s">
        <v>142</v>
      </c>
      <c r="I79" s="54">
        <v>4</v>
      </c>
      <c r="J79" s="55">
        <v>1.5</v>
      </c>
      <c r="K79" s="48">
        <v>3.3</v>
      </c>
      <c r="L79" s="48">
        <v>16440</v>
      </c>
      <c r="M79" s="48">
        <f t="shared" si="11"/>
        <v>24660</v>
      </c>
      <c r="N79" s="47">
        <f t="shared" si="10"/>
        <v>0.51800000000000002</v>
      </c>
      <c r="O79" s="38">
        <v>120</v>
      </c>
      <c r="P79" s="38">
        <v>390</v>
      </c>
      <c r="Q79" s="38">
        <v>2770</v>
      </c>
    </row>
    <row r="80" spans="1:17" ht="16.5" customHeight="1" x14ac:dyDescent="0.15">
      <c r="A80" s="36" t="s">
        <v>227</v>
      </c>
      <c r="B80" s="49" t="s">
        <v>139</v>
      </c>
      <c r="C80" s="50" t="s">
        <v>141</v>
      </c>
      <c r="D80" s="50" t="s">
        <v>83</v>
      </c>
      <c r="E80" s="53">
        <v>24</v>
      </c>
      <c r="F80" s="46" t="s">
        <v>43</v>
      </c>
      <c r="G80" s="48">
        <v>120</v>
      </c>
      <c r="H80" s="53" t="s">
        <v>143</v>
      </c>
      <c r="I80" s="54">
        <v>4</v>
      </c>
      <c r="J80" s="55">
        <v>1.5</v>
      </c>
      <c r="K80" s="48"/>
      <c r="L80" s="48">
        <v>16440</v>
      </c>
      <c r="M80" s="48">
        <f t="shared" si="11"/>
        <v>24660</v>
      </c>
      <c r="N80" s="47">
        <f t="shared" si="10"/>
        <v>0.57099999999999995</v>
      </c>
      <c r="O80" s="38">
        <v>120</v>
      </c>
      <c r="P80" s="38">
        <v>430</v>
      </c>
      <c r="Q80" s="38">
        <v>2770</v>
      </c>
    </row>
    <row r="81" spans="1:17" ht="16.5" customHeight="1" x14ac:dyDescent="0.15">
      <c r="A81" s="80" t="s">
        <v>159</v>
      </c>
      <c r="B81" s="46"/>
      <c r="C81" s="64"/>
      <c r="D81" s="46"/>
      <c r="E81" s="46"/>
      <c r="F81" s="46"/>
      <c r="G81" s="64"/>
      <c r="H81" s="64"/>
      <c r="I81" s="64"/>
      <c r="J81" s="46"/>
      <c r="K81" s="46"/>
      <c r="L81" s="46"/>
      <c r="M81" s="46"/>
      <c r="N81" s="46"/>
    </row>
    <row r="82" spans="1:17" ht="16.5" customHeight="1" x14ac:dyDescent="0.15">
      <c r="A82" s="36" t="s">
        <v>228</v>
      </c>
      <c r="B82" s="49" t="s">
        <v>104</v>
      </c>
      <c r="C82" s="50" t="s">
        <v>105</v>
      </c>
      <c r="D82" s="65" t="s">
        <v>58</v>
      </c>
      <c r="E82" s="46">
        <v>14</v>
      </c>
      <c r="F82" s="46" t="s">
        <v>43</v>
      </c>
      <c r="G82" s="48">
        <v>89</v>
      </c>
      <c r="H82" s="46" t="s">
        <v>106</v>
      </c>
      <c r="I82" s="51">
        <v>10</v>
      </c>
      <c r="J82" s="52">
        <v>3.2</v>
      </c>
      <c r="K82" s="48">
        <v>2.2999999999999998</v>
      </c>
      <c r="L82" s="48">
        <v>7390</v>
      </c>
      <c r="M82" s="48">
        <f t="shared" si="9"/>
        <v>23648</v>
      </c>
      <c r="N82" s="47">
        <f t="shared" ref="N82:N111" si="12">ROUNDDOWN(O82*P82*Q82/10^9*I82,3)</f>
        <v>0.88200000000000001</v>
      </c>
      <c r="O82" s="38">
        <v>89</v>
      </c>
      <c r="P82" s="38">
        <v>420</v>
      </c>
      <c r="Q82" s="38">
        <v>2360</v>
      </c>
    </row>
    <row r="83" spans="1:17" ht="16.5" customHeight="1" x14ac:dyDescent="0.15">
      <c r="A83" s="36" t="s">
        <v>229</v>
      </c>
      <c r="B83" s="49" t="s">
        <v>104</v>
      </c>
      <c r="C83" s="50" t="s">
        <v>107</v>
      </c>
      <c r="D83" s="65" t="s">
        <v>58</v>
      </c>
      <c r="E83" s="46">
        <v>14</v>
      </c>
      <c r="F83" s="46" t="s">
        <v>43</v>
      </c>
      <c r="G83" s="48">
        <v>90</v>
      </c>
      <c r="H83" s="46" t="s">
        <v>108</v>
      </c>
      <c r="I83" s="51">
        <v>10</v>
      </c>
      <c r="J83" s="52">
        <v>3.9</v>
      </c>
      <c r="K83" s="48">
        <v>2.4</v>
      </c>
      <c r="L83" s="48">
        <v>7550</v>
      </c>
      <c r="M83" s="48">
        <f t="shared" si="9"/>
        <v>29445</v>
      </c>
      <c r="N83" s="47">
        <f t="shared" si="12"/>
        <v>1.0229999999999999</v>
      </c>
      <c r="O83" s="38">
        <v>90</v>
      </c>
      <c r="P83" s="38">
        <v>395</v>
      </c>
      <c r="Q83" s="38">
        <v>2880</v>
      </c>
    </row>
    <row r="84" spans="1:17" ht="16.5" customHeight="1" x14ac:dyDescent="0.15">
      <c r="A84" s="36" t="s">
        <v>230</v>
      </c>
      <c r="B84" s="49" t="s">
        <v>104</v>
      </c>
      <c r="C84" s="50" t="s">
        <v>107</v>
      </c>
      <c r="D84" s="65" t="s">
        <v>58</v>
      </c>
      <c r="E84" s="46">
        <v>14</v>
      </c>
      <c r="F84" s="46" t="s">
        <v>43</v>
      </c>
      <c r="G84" s="48">
        <v>90</v>
      </c>
      <c r="H84" s="46" t="s">
        <v>109</v>
      </c>
      <c r="I84" s="51">
        <v>10</v>
      </c>
      <c r="J84" s="52">
        <v>3.9</v>
      </c>
      <c r="K84" s="48"/>
      <c r="L84" s="48">
        <v>7550</v>
      </c>
      <c r="M84" s="48">
        <f t="shared" si="9"/>
        <v>29445</v>
      </c>
      <c r="N84" s="47">
        <f t="shared" si="12"/>
        <v>1.1140000000000001</v>
      </c>
      <c r="O84" s="38">
        <v>90</v>
      </c>
      <c r="P84" s="38">
        <v>430</v>
      </c>
      <c r="Q84" s="38">
        <v>2880</v>
      </c>
    </row>
    <row r="85" spans="1:17" ht="16.5" customHeight="1" x14ac:dyDescent="0.15">
      <c r="A85" s="36" t="s">
        <v>231</v>
      </c>
      <c r="B85" s="49" t="s">
        <v>104</v>
      </c>
      <c r="C85" s="50" t="s">
        <v>107</v>
      </c>
      <c r="D85" s="65" t="s">
        <v>58</v>
      </c>
      <c r="E85" s="46">
        <v>14</v>
      </c>
      <c r="F85" s="46" t="s">
        <v>43</v>
      </c>
      <c r="G85" s="48">
        <v>90</v>
      </c>
      <c r="H85" s="46" t="s">
        <v>110</v>
      </c>
      <c r="I85" s="51">
        <v>10</v>
      </c>
      <c r="J85" s="52">
        <v>4.3</v>
      </c>
      <c r="K85" s="48"/>
      <c r="L85" s="48">
        <v>7550</v>
      </c>
      <c r="M85" s="48">
        <f t="shared" si="9"/>
        <v>32465</v>
      </c>
      <c r="N85" s="47">
        <f t="shared" si="12"/>
        <v>1.218</v>
      </c>
      <c r="O85" s="38">
        <v>90</v>
      </c>
      <c r="P85" s="38">
        <v>470</v>
      </c>
      <c r="Q85" s="38">
        <v>2880</v>
      </c>
    </row>
    <row r="86" spans="1:17" ht="16.5" customHeight="1" x14ac:dyDescent="0.15">
      <c r="A86" s="36" t="s">
        <v>154</v>
      </c>
      <c r="B86" s="49" t="s">
        <v>104</v>
      </c>
      <c r="C86" s="50" t="s">
        <v>111</v>
      </c>
      <c r="D86" s="65" t="s">
        <v>58</v>
      </c>
      <c r="E86" s="46">
        <v>14</v>
      </c>
      <c r="F86" s="46" t="s">
        <v>43</v>
      </c>
      <c r="G86" s="48">
        <v>105</v>
      </c>
      <c r="H86" s="46" t="s">
        <v>16</v>
      </c>
      <c r="I86" s="51">
        <v>9</v>
      </c>
      <c r="J86" s="52">
        <v>3.5</v>
      </c>
      <c r="K86" s="48">
        <v>2.8</v>
      </c>
      <c r="L86" s="48">
        <v>8180</v>
      </c>
      <c r="M86" s="48">
        <f t="shared" si="9"/>
        <v>28630</v>
      </c>
      <c r="N86" s="47">
        <f t="shared" si="12"/>
        <v>1.075</v>
      </c>
      <c r="O86" s="38">
        <v>105</v>
      </c>
      <c r="P86" s="38">
        <v>395</v>
      </c>
      <c r="Q86" s="38">
        <v>2880</v>
      </c>
    </row>
    <row r="87" spans="1:17" ht="16.5" customHeight="1" x14ac:dyDescent="0.15">
      <c r="A87" s="36" t="s">
        <v>232</v>
      </c>
      <c r="B87" s="49" t="s">
        <v>104</v>
      </c>
      <c r="C87" s="50" t="s">
        <v>111</v>
      </c>
      <c r="D87" s="65" t="s">
        <v>58</v>
      </c>
      <c r="E87" s="46">
        <v>14</v>
      </c>
      <c r="F87" s="46" t="s">
        <v>43</v>
      </c>
      <c r="G87" s="48">
        <v>105</v>
      </c>
      <c r="H87" s="53" t="s">
        <v>109</v>
      </c>
      <c r="I87" s="54">
        <v>7</v>
      </c>
      <c r="J87" s="55">
        <v>2.7</v>
      </c>
      <c r="K87" s="48"/>
      <c r="L87" s="48">
        <v>8180</v>
      </c>
      <c r="M87" s="48">
        <f t="shared" si="9"/>
        <v>22086</v>
      </c>
      <c r="N87" s="47">
        <f t="shared" si="12"/>
        <v>0.91</v>
      </c>
      <c r="O87" s="38">
        <v>105</v>
      </c>
      <c r="P87" s="38">
        <v>430</v>
      </c>
      <c r="Q87" s="38">
        <v>2880</v>
      </c>
    </row>
    <row r="88" spans="1:17" ht="16.5" customHeight="1" x14ac:dyDescent="0.15">
      <c r="A88" s="36" t="s">
        <v>233</v>
      </c>
      <c r="B88" s="49" t="s">
        <v>104</v>
      </c>
      <c r="C88" s="50" t="s">
        <v>111</v>
      </c>
      <c r="D88" s="65" t="s">
        <v>58</v>
      </c>
      <c r="E88" s="46">
        <v>14</v>
      </c>
      <c r="F88" s="46" t="s">
        <v>43</v>
      </c>
      <c r="G88" s="48">
        <v>105</v>
      </c>
      <c r="H88" s="46" t="s">
        <v>18</v>
      </c>
      <c r="I88" s="51">
        <v>7</v>
      </c>
      <c r="J88" s="52">
        <v>3</v>
      </c>
      <c r="K88" s="48"/>
      <c r="L88" s="48">
        <v>8180</v>
      </c>
      <c r="M88" s="48">
        <f t="shared" si="9"/>
        <v>24540</v>
      </c>
      <c r="N88" s="47">
        <f t="shared" si="12"/>
        <v>0.99399999999999999</v>
      </c>
      <c r="O88" s="38">
        <v>105</v>
      </c>
      <c r="P88" s="38">
        <v>470</v>
      </c>
      <c r="Q88" s="38">
        <v>2880</v>
      </c>
    </row>
    <row r="89" spans="1:17" ht="16.5" customHeight="1" x14ac:dyDescent="0.15">
      <c r="A89" s="36" t="s">
        <v>234</v>
      </c>
      <c r="B89" s="66" t="s">
        <v>112</v>
      </c>
      <c r="C89" s="50" t="s">
        <v>113</v>
      </c>
      <c r="D89" s="67" t="s">
        <v>114</v>
      </c>
      <c r="E89" s="53">
        <v>10</v>
      </c>
      <c r="F89" s="46" t="s">
        <v>43</v>
      </c>
      <c r="G89" s="53">
        <v>50</v>
      </c>
      <c r="H89" s="53" t="s">
        <v>115</v>
      </c>
      <c r="I89" s="54">
        <v>24</v>
      </c>
      <c r="J89" s="55">
        <v>9.5</v>
      </c>
      <c r="K89" s="48">
        <v>1.2</v>
      </c>
      <c r="L89" s="48">
        <v>2450</v>
      </c>
      <c r="M89" s="48">
        <f t="shared" si="9"/>
        <v>23275</v>
      </c>
      <c r="N89" s="68">
        <f t="shared" si="12"/>
        <v>1.486</v>
      </c>
      <c r="O89" s="38">
        <v>50</v>
      </c>
      <c r="P89" s="38">
        <v>430</v>
      </c>
      <c r="Q89" s="38">
        <v>2880</v>
      </c>
    </row>
    <row r="90" spans="1:17" ht="16.5" customHeight="1" x14ac:dyDescent="0.15">
      <c r="A90" s="36" t="s">
        <v>235</v>
      </c>
      <c r="B90" s="66" t="s">
        <v>112</v>
      </c>
      <c r="C90" s="50" t="s">
        <v>116</v>
      </c>
      <c r="D90" s="67" t="s">
        <v>114</v>
      </c>
      <c r="E90" s="53">
        <v>10</v>
      </c>
      <c r="F90" s="46" t="s">
        <v>43</v>
      </c>
      <c r="G90" s="48">
        <v>100</v>
      </c>
      <c r="H90" s="53" t="s">
        <v>108</v>
      </c>
      <c r="I90" s="54">
        <v>12</v>
      </c>
      <c r="J90" s="55">
        <v>4.7</v>
      </c>
      <c r="K90" s="48">
        <v>2.2999999999999998</v>
      </c>
      <c r="L90" s="48">
        <v>5420</v>
      </c>
      <c r="M90" s="48">
        <f t="shared" si="9"/>
        <v>25474</v>
      </c>
      <c r="N90" s="68">
        <f t="shared" si="12"/>
        <v>1.365</v>
      </c>
      <c r="O90" s="38">
        <v>100</v>
      </c>
      <c r="P90" s="38">
        <v>395</v>
      </c>
      <c r="Q90" s="38">
        <v>2880</v>
      </c>
    </row>
    <row r="91" spans="1:17" ht="16.5" customHeight="1" x14ac:dyDescent="0.15">
      <c r="A91" s="36" t="s">
        <v>236</v>
      </c>
      <c r="B91" s="66" t="s">
        <v>112</v>
      </c>
      <c r="C91" s="50" t="s">
        <v>116</v>
      </c>
      <c r="D91" s="67" t="s">
        <v>114</v>
      </c>
      <c r="E91" s="53">
        <v>10</v>
      </c>
      <c r="F91" s="46" t="s">
        <v>43</v>
      </c>
      <c r="G91" s="48">
        <v>100</v>
      </c>
      <c r="H91" s="53" t="s">
        <v>109</v>
      </c>
      <c r="I91" s="54">
        <v>12</v>
      </c>
      <c r="J91" s="55">
        <v>4.7</v>
      </c>
      <c r="K91" s="48"/>
      <c r="L91" s="48">
        <v>5420</v>
      </c>
      <c r="M91" s="48">
        <f t="shared" si="9"/>
        <v>25474</v>
      </c>
      <c r="N91" s="68">
        <f t="shared" si="12"/>
        <v>1.486</v>
      </c>
      <c r="O91" s="38">
        <v>100</v>
      </c>
      <c r="P91" s="38">
        <v>430</v>
      </c>
      <c r="Q91" s="38">
        <v>2880</v>
      </c>
    </row>
    <row r="92" spans="1:17" ht="16.5" customHeight="1" x14ac:dyDescent="0.15">
      <c r="A92" s="36" t="s">
        <v>237</v>
      </c>
      <c r="B92" s="66" t="s">
        <v>112</v>
      </c>
      <c r="C92" s="50" t="s">
        <v>116</v>
      </c>
      <c r="D92" s="67" t="s">
        <v>114</v>
      </c>
      <c r="E92" s="53">
        <v>10</v>
      </c>
      <c r="F92" s="46" t="s">
        <v>43</v>
      </c>
      <c r="G92" s="48">
        <v>100</v>
      </c>
      <c r="H92" s="53" t="s">
        <v>110</v>
      </c>
      <c r="I92" s="54">
        <v>11</v>
      </c>
      <c r="J92" s="55">
        <v>4.7</v>
      </c>
      <c r="K92" s="48"/>
      <c r="L92" s="48">
        <v>5420</v>
      </c>
      <c r="M92" s="48">
        <f t="shared" si="9"/>
        <v>25474</v>
      </c>
      <c r="N92" s="68">
        <f t="shared" si="12"/>
        <v>1.488</v>
      </c>
      <c r="O92" s="38">
        <v>100</v>
      </c>
      <c r="P92" s="38">
        <v>470</v>
      </c>
      <c r="Q92" s="38">
        <v>2880</v>
      </c>
    </row>
    <row r="93" spans="1:17" ht="16.5" customHeight="1" x14ac:dyDescent="0.15">
      <c r="A93" s="36" t="s">
        <v>238</v>
      </c>
      <c r="B93" s="49" t="s">
        <v>120</v>
      </c>
      <c r="C93" s="50" t="s">
        <v>121</v>
      </c>
      <c r="D93" s="50" t="s">
        <v>58</v>
      </c>
      <c r="E93" s="53">
        <v>16</v>
      </c>
      <c r="F93" s="46" t="s">
        <v>43</v>
      </c>
      <c r="G93" s="48">
        <v>100</v>
      </c>
      <c r="H93" s="53" t="s">
        <v>109</v>
      </c>
      <c r="I93" s="54">
        <v>8</v>
      </c>
      <c r="J93" s="55">
        <v>3.1</v>
      </c>
      <c r="K93" s="48">
        <v>2.7</v>
      </c>
      <c r="L93" s="48">
        <v>7100</v>
      </c>
      <c r="M93" s="48">
        <f t="shared" si="9"/>
        <v>22010</v>
      </c>
      <c r="N93" s="47">
        <f t="shared" si="12"/>
        <v>0.99</v>
      </c>
      <c r="O93" s="38">
        <v>100</v>
      </c>
      <c r="P93" s="38">
        <v>430</v>
      </c>
      <c r="Q93" s="38">
        <v>2880</v>
      </c>
    </row>
    <row r="94" spans="1:17" s="35" customFormat="1" ht="16.5" customHeight="1" x14ac:dyDescent="0.15">
      <c r="A94" s="36" t="s">
        <v>239</v>
      </c>
      <c r="B94" s="49" t="s">
        <v>99</v>
      </c>
      <c r="C94" s="50" t="s">
        <v>100</v>
      </c>
      <c r="D94" s="50" t="s">
        <v>58</v>
      </c>
      <c r="E94" s="46">
        <v>32</v>
      </c>
      <c r="F94" s="46" t="s">
        <v>43</v>
      </c>
      <c r="G94" s="48">
        <v>45</v>
      </c>
      <c r="H94" s="46" t="s">
        <v>101</v>
      </c>
      <c r="I94" s="51">
        <v>10</v>
      </c>
      <c r="J94" s="52">
        <v>2.5</v>
      </c>
      <c r="K94" s="69">
        <v>1.3</v>
      </c>
      <c r="L94" s="77">
        <v>8690</v>
      </c>
      <c r="M94" s="48">
        <f t="shared" si="9"/>
        <v>21725</v>
      </c>
      <c r="N94" s="47">
        <f t="shared" si="12"/>
        <v>0.33500000000000002</v>
      </c>
      <c r="O94" s="35">
        <v>45</v>
      </c>
      <c r="P94" s="35">
        <v>410</v>
      </c>
      <c r="Q94" s="35">
        <v>1820</v>
      </c>
    </row>
    <row r="95" spans="1:17" ht="16.5" customHeight="1" x14ac:dyDescent="0.15">
      <c r="A95" s="36" t="s">
        <v>211</v>
      </c>
      <c r="B95" s="49" t="s">
        <v>122</v>
      </c>
      <c r="C95" s="50" t="s">
        <v>123</v>
      </c>
      <c r="D95" s="50" t="s">
        <v>83</v>
      </c>
      <c r="E95" s="53">
        <v>16</v>
      </c>
      <c r="F95" s="46" t="s">
        <v>43</v>
      </c>
      <c r="G95" s="48">
        <v>89</v>
      </c>
      <c r="H95" s="53" t="s">
        <v>124</v>
      </c>
      <c r="I95" s="54">
        <v>9</v>
      </c>
      <c r="J95" s="55">
        <v>2.9</v>
      </c>
      <c r="K95" s="48">
        <v>2.2999999999999998</v>
      </c>
      <c r="L95" s="48">
        <v>7790</v>
      </c>
      <c r="M95" s="48">
        <f t="shared" si="9"/>
        <v>22591</v>
      </c>
      <c r="N95" s="47">
        <f t="shared" si="12"/>
        <v>0.70499999999999996</v>
      </c>
      <c r="O95" s="38">
        <v>89</v>
      </c>
      <c r="P95" s="38">
        <v>375</v>
      </c>
      <c r="Q95" s="38">
        <v>2350</v>
      </c>
    </row>
    <row r="96" spans="1:17" ht="16.5" customHeight="1" x14ac:dyDescent="0.15">
      <c r="A96" s="36" t="s">
        <v>212</v>
      </c>
      <c r="B96" s="49" t="s">
        <v>122</v>
      </c>
      <c r="C96" s="50" t="s">
        <v>123</v>
      </c>
      <c r="D96" s="50" t="s">
        <v>83</v>
      </c>
      <c r="E96" s="53">
        <v>16</v>
      </c>
      <c r="F96" s="46" t="s">
        <v>43</v>
      </c>
      <c r="G96" s="48">
        <v>89</v>
      </c>
      <c r="H96" s="53" t="s">
        <v>125</v>
      </c>
      <c r="I96" s="54">
        <v>9</v>
      </c>
      <c r="J96" s="55">
        <v>2.9</v>
      </c>
      <c r="K96" s="48"/>
      <c r="L96" s="48">
        <v>7790</v>
      </c>
      <c r="M96" s="48">
        <f t="shared" si="9"/>
        <v>22591</v>
      </c>
      <c r="N96" s="47">
        <f t="shared" si="12"/>
        <v>0.79900000000000004</v>
      </c>
      <c r="O96" s="38">
        <v>89</v>
      </c>
      <c r="P96" s="38">
        <v>425</v>
      </c>
      <c r="Q96" s="38">
        <v>2350</v>
      </c>
    </row>
    <row r="97" spans="1:17" ht="16.5" customHeight="1" x14ac:dyDescent="0.15">
      <c r="A97" s="36" t="s">
        <v>213</v>
      </c>
      <c r="B97" s="49" t="s">
        <v>122</v>
      </c>
      <c r="C97" s="50" t="s">
        <v>123</v>
      </c>
      <c r="D97" s="50" t="s">
        <v>83</v>
      </c>
      <c r="E97" s="53">
        <v>16</v>
      </c>
      <c r="F97" s="46" t="s">
        <v>43</v>
      </c>
      <c r="G97" s="48">
        <v>89</v>
      </c>
      <c r="H97" s="53" t="s">
        <v>126</v>
      </c>
      <c r="I97" s="54">
        <v>8</v>
      </c>
      <c r="J97" s="55">
        <v>3</v>
      </c>
      <c r="K97" s="48"/>
      <c r="L97" s="48">
        <v>7790</v>
      </c>
      <c r="M97" s="48">
        <f t="shared" si="9"/>
        <v>23370</v>
      </c>
      <c r="N97" s="47">
        <f t="shared" si="12"/>
        <v>0.73099999999999998</v>
      </c>
      <c r="O97" s="38">
        <v>89</v>
      </c>
      <c r="P97" s="38">
        <v>375</v>
      </c>
      <c r="Q97" s="38">
        <v>2740</v>
      </c>
    </row>
    <row r="98" spans="1:17" ht="16.5" customHeight="1" x14ac:dyDescent="0.15">
      <c r="A98" s="36" t="s">
        <v>214</v>
      </c>
      <c r="B98" s="49" t="s">
        <v>122</v>
      </c>
      <c r="C98" s="50" t="s">
        <v>123</v>
      </c>
      <c r="D98" s="50" t="s">
        <v>83</v>
      </c>
      <c r="E98" s="53">
        <v>16</v>
      </c>
      <c r="F98" s="46" t="s">
        <v>43</v>
      </c>
      <c r="G98" s="48">
        <v>89</v>
      </c>
      <c r="H98" s="53" t="s">
        <v>127</v>
      </c>
      <c r="I98" s="54">
        <v>8</v>
      </c>
      <c r="J98" s="55">
        <v>3</v>
      </c>
      <c r="K98" s="48"/>
      <c r="L98" s="48">
        <v>7790</v>
      </c>
      <c r="M98" s="48">
        <f t="shared" si="9"/>
        <v>23370</v>
      </c>
      <c r="N98" s="47">
        <f t="shared" si="12"/>
        <v>0.82899999999999996</v>
      </c>
      <c r="O98" s="38">
        <v>89</v>
      </c>
      <c r="P98" s="38">
        <v>425</v>
      </c>
      <c r="Q98" s="38">
        <v>2740</v>
      </c>
    </row>
    <row r="99" spans="1:17" ht="16.5" customHeight="1" x14ac:dyDescent="0.15">
      <c r="A99" s="36" t="s">
        <v>215</v>
      </c>
      <c r="B99" s="49" t="s">
        <v>122</v>
      </c>
      <c r="C99" s="50" t="s">
        <v>128</v>
      </c>
      <c r="D99" s="50" t="s">
        <v>83</v>
      </c>
      <c r="E99" s="53">
        <v>16</v>
      </c>
      <c r="F99" s="46" t="s">
        <v>43</v>
      </c>
      <c r="G99" s="48">
        <v>105</v>
      </c>
      <c r="H99" s="53" t="s">
        <v>129</v>
      </c>
      <c r="I99" s="54">
        <v>8</v>
      </c>
      <c r="J99" s="55">
        <v>3</v>
      </c>
      <c r="K99" s="48">
        <v>2.8</v>
      </c>
      <c r="L99" s="48">
        <v>9020</v>
      </c>
      <c r="M99" s="48">
        <f t="shared" si="9"/>
        <v>27060</v>
      </c>
      <c r="N99" s="47">
        <f t="shared" si="12"/>
        <v>0.90900000000000003</v>
      </c>
      <c r="O99" s="38">
        <v>105</v>
      </c>
      <c r="P99" s="38">
        <v>395</v>
      </c>
      <c r="Q99" s="38">
        <v>2740</v>
      </c>
    </row>
    <row r="100" spans="1:17" ht="16.5" customHeight="1" x14ac:dyDescent="0.15">
      <c r="A100" s="36" t="s">
        <v>216</v>
      </c>
      <c r="B100" s="49" t="s">
        <v>122</v>
      </c>
      <c r="C100" s="50" t="s">
        <v>128</v>
      </c>
      <c r="D100" s="50" t="s">
        <v>83</v>
      </c>
      <c r="E100" s="53">
        <v>16</v>
      </c>
      <c r="F100" s="46" t="s">
        <v>43</v>
      </c>
      <c r="G100" s="48">
        <v>105</v>
      </c>
      <c r="H100" s="53" t="s">
        <v>130</v>
      </c>
      <c r="I100" s="54">
        <v>8</v>
      </c>
      <c r="J100" s="55">
        <v>3</v>
      </c>
      <c r="K100" s="48"/>
      <c r="L100" s="48">
        <v>9020</v>
      </c>
      <c r="M100" s="48">
        <f t="shared" si="9"/>
        <v>27060</v>
      </c>
      <c r="N100" s="47">
        <f t="shared" si="12"/>
        <v>0.98899999999999999</v>
      </c>
      <c r="O100" s="38">
        <v>105</v>
      </c>
      <c r="P100" s="38">
        <v>430</v>
      </c>
      <c r="Q100" s="38">
        <v>2740</v>
      </c>
    </row>
    <row r="101" spans="1:17" ht="16.5" customHeight="1" x14ac:dyDescent="0.15">
      <c r="A101" s="36" t="s">
        <v>217</v>
      </c>
      <c r="B101" s="49" t="s">
        <v>122</v>
      </c>
      <c r="C101" s="50" t="s">
        <v>131</v>
      </c>
      <c r="D101" s="50" t="s">
        <v>83</v>
      </c>
      <c r="E101" s="53">
        <v>16</v>
      </c>
      <c r="F101" s="46" t="s">
        <v>43</v>
      </c>
      <c r="G101" s="48">
        <v>120</v>
      </c>
      <c r="H101" s="53" t="s">
        <v>132</v>
      </c>
      <c r="I101" s="54">
        <v>6</v>
      </c>
      <c r="J101" s="55">
        <v>2.2999999999999998</v>
      </c>
      <c r="K101" s="48">
        <v>3.2</v>
      </c>
      <c r="L101" s="48">
        <v>10300</v>
      </c>
      <c r="M101" s="48">
        <f t="shared" si="9"/>
        <v>23689.999999999996</v>
      </c>
      <c r="N101" s="47">
        <f t="shared" si="12"/>
        <v>0.78700000000000003</v>
      </c>
      <c r="O101" s="38">
        <v>120</v>
      </c>
      <c r="P101" s="38">
        <v>380</v>
      </c>
      <c r="Q101" s="38">
        <v>2880</v>
      </c>
    </row>
    <row r="102" spans="1:17" ht="16.5" customHeight="1" x14ac:dyDescent="0.15">
      <c r="A102" s="36" t="s">
        <v>218</v>
      </c>
      <c r="B102" s="49" t="s">
        <v>122</v>
      </c>
      <c r="C102" s="50" t="s">
        <v>131</v>
      </c>
      <c r="D102" s="50" t="s">
        <v>83</v>
      </c>
      <c r="E102" s="53">
        <v>16</v>
      </c>
      <c r="F102" s="46" t="s">
        <v>43</v>
      </c>
      <c r="G102" s="48">
        <v>120</v>
      </c>
      <c r="H102" s="53" t="s">
        <v>133</v>
      </c>
      <c r="I102" s="54">
        <v>6</v>
      </c>
      <c r="J102" s="55">
        <v>2.2999999999999998</v>
      </c>
      <c r="K102" s="48"/>
      <c r="L102" s="48">
        <v>10300</v>
      </c>
      <c r="M102" s="48">
        <f t="shared" si="9"/>
        <v>23689.999999999996</v>
      </c>
      <c r="N102" s="47">
        <f t="shared" si="12"/>
        <v>0.88100000000000001</v>
      </c>
      <c r="O102" s="38">
        <v>120</v>
      </c>
      <c r="P102" s="38">
        <v>425</v>
      </c>
      <c r="Q102" s="38">
        <v>2880</v>
      </c>
    </row>
    <row r="103" spans="1:17" ht="16.5" customHeight="1" x14ac:dyDescent="0.15">
      <c r="A103" s="36" t="s">
        <v>219</v>
      </c>
      <c r="B103" s="49" t="s">
        <v>122</v>
      </c>
      <c r="C103" s="50" t="s">
        <v>134</v>
      </c>
      <c r="D103" s="50" t="s">
        <v>83</v>
      </c>
      <c r="E103" s="53">
        <v>16</v>
      </c>
      <c r="F103" s="46" t="s">
        <v>43</v>
      </c>
      <c r="G103" s="48">
        <v>140</v>
      </c>
      <c r="H103" s="53" t="s">
        <v>124</v>
      </c>
      <c r="I103" s="54">
        <v>5</v>
      </c>
      <c r="J103" s="55">
        <v>1.5</v>
      </c>
      <c r="K103" s="48">
        <v>3.7</v>
      </c>
      <c r="L103" s="48">
        <v>12010</v>
      </c>
      <c r="M103" s="48">
        <f t="shared" si="9"/>
        <v>18015</v>
      </c>
      <c r="N103" s="47">
        <f t="shared" si="12"/>
        <v>0.61599999999999999</v>
      </c>
      <c r="O103" s="38">
        <v>140</v>
      </c>
      <c r="P103" s="38">
        <v>375</v>
      </c>
      <c r="Q103" s="38">
        <v>2350</v>
      </c>
    </row>
    <row r="104" spans="1:17" ht="16.5" customHeight="1" x14ac:dyDescent="0.15">
      <c r="A104" s="36" t="s">
        <v>220</v>
      </c>
      <c r="B104" s="49" t="s">
        <v>122</v>
      </c>
      <c r="C104" s="50" t="s">
        <v>134</v>
      </c>
      <c r="D104" s="50" t="s">
        <v>83</v>
      </c>
      <c r="E104" s="53">
        <v>16</v>
      </c>
      <c r="F104" s="46" t="s">
        <v>43</v>
      </c>
      <c r="G104" s="48">
        <v>140</v>
      </c>
      <c r="H104" s="53" t="s">
        <v>125</v>
      </c>
      <c r="I104" s="54">
        <v>5</v>
      </c>
      <c r="J104" s="55">
        <v>1.5</v>
      </c>
      <c r="K104" s="48"/>
      <c r="L104" s="48">
        <v>12010</v>
      </c>
      <c r="M104" s="48">
        <f t="shared" si="9"/>
        <v>18015</v>
      </c>
      <c r="N104" s="47">
        <f t="shared" si="12"/>
        <v>0.69899999999999995</v>
      </c>
      <c r="O104" s="38">
        <v>140</v>
      </c>
      <c r="P104" s="38">
        <v>425</v>
      </c>
      <c r="Q104" s="38">
        <v>2350</v>
      </c>
    </row>
    <row r="105" spans="1:17" ht="16.5" customHeight="1" x14ac:dyDescent="0.15">
      <c r="A105" s="36" t="s">
        <v>221</v>
      </c>
      <c r="B105" s="49" t="s">
        <v>122</v>
      </c>
      <c r="C105" s="50" t="s">
        <v>128</v>
      </c>
      <c r="D105" s="50" t="s">
        <v>83</v>
      </c>
      <c r="E105" s="53">
        <v>16</v>
      </c>
      <c r="F105" s="46" t="s">
        <v>43</v>
      </c>
      <c r="G105" s="48">
        <v>105</v>
      </c>
      <c r="H105" s="62" t="s">
        <v>135</v>
      </c>
      <c r="I105" s="70">
        <v>1</v>
      </c>
      <c r="J105" s="55">
        <v>3</v>
      </c>
      <c r="K105" s="48">
        <v>2.8</v>
      </c>
      <c r="L105" s="48">
        <v>9020</v>
      </c>
      <c r="M105" s="48">
        <f t="shared" si="9"/>
        <v>27060</v>
      </c>
      <c r="N105" s="47">
        <f t="shared" si="12"/>
        <v>0.93500000000000005</v>
      </c>
      <c r="O105" s="38">
        <v>105</v>
      </c>
      <c r="P105" s="38">
        <v>810</v>
      </c>
      <c r="Q105" s="38">
        <v>11000</v>
      </c>
    </row>
    <row r="106" spans="1:17" ht="16.5" customHeight="1" x14ac:dyDescent="0.15">
      <c r="A106" s="36" t="s">
        <v>222</v>
      </c>
      <c r="B106" s="49" t="s">
        <v>122</v>
      </c>
      <c r="C106" s="50" t="s">
        <v>136</v>
      </c>
      <c r="D106" s="50" t="s">
        <v>83</v>
      </c>
      <c r="E106" s="53">
        <v>16</v>
      </c>
      <c r="F106" s="46" t="s">
        <v>43</v>
      </c>
      <c r="G106" s="48">
        <v>50</v>
      </c>
      <c r="H106" s="53" t="s">
        <v>137</v>
      </c>
      <c r="I106" s="70">
        <v>1</v>
      </c>
      <c r="J106" s="55">
        <v>6</v>
      </c>
      <c r="K106" s="48">
        <v>1.3</v>
      </c>
      <c r="L106" s="48">
        <v>4300</v>
      </c>
      <c r="M106" s="48">
        <f t="shared" si="9"/>
        <v>25800</v>
      </c>
      <c r="N106" s="47">
        <f t="shared" si="12"/>
        <v>1.0009999999999999</v>
      </c>
      <c r="O106" s="38">
        <v>50</v>
      </c>
      <c r="P106" s="38">
        <v>910</v>
      </c>
      <c r="Q106" s="38">
        <v>22000</v>
      </c>
    </row>
    <row r="107" spans="1:17" ht="16.5" customHeight="1" x14ac:dyDescent="0.15">
      <c r="A107" s="36" t="s">
        <v>223</v>
      </c>
      <c r="B107" s="49" t="s">
        <v>122</v>
      </c>
      <c r="C107" s="50" t="s">
        <v>128</v>
      </c>
      <c r="D107" s="50" t="s">
        <v>83</v>
      </c>
      <c r="E107" s="53">
        <v>16</v>
      </c>
      <c r="F107" s="46" t="s">
        <v>43</v>
      </c>
      <c r="G107" s="48">
        <v>105</v>
      </c>
      <c r="H107" s="53" t="s">
        <v>138</v>
      </c>
      <c r="I107" s="70">
        <v>1</v>
      </c>
      <c r="J107" s="55">
        <v>3</v>
      </c>
      <c r="K107" s="48">
        <v>2.8</v>
      </c>
      <c r="L107" s="48">
        <v>9020</v>
      </c>
      <c r="M107" s="48">
        <f t="shared" si="9"/>
        <v>27060</v>
      </c>
      <c r="N107" s="47">
        <f t="shared" si="12"/>
        <v>1.0509999999999999</v>
      </c>
      <c r="O107" s="38">
        <v>105</v>
      </c>
      <c r="P107" s="38">
        <v>910</v>
      </c>
      <c r="Q107" s="38">
        <v>11000</v>
      </c>
    </row>
    <row r="108" spans="1:17" ht="16.5" customHeight="1" x14ac:dyDescent="0.15">
      <c r="A108" s="36" t="s">
        <v>224</v>
      </c>
      <c r="B108" s="49" t="s">
        <v>139</v>
      </c>
      <c r="C108" s="50" t="s">
        <v>140</v>
      </c>
      <c r="D108" s="50" t="s">
        <v>83</v>
      </c>
      <c r="E108" s="53">
        <v>24</v>
      </c>
      <c r="F108" s="46" t="s">
        <v>43</v>
      </c>
      <c r="G108" s="48">
        <v>105</v>
      </c>
      <c r="H108" s="53" t="s">
        <v>108</v>
      </c>
      <c r="I108" s="54">
        <v>4</v>
      </c>
      <c r="J108" s="55">
        <v>1.5</v>
      </c>
      <c r="K108" s="48">
        <v>2.9</v>
      </c>
      <c r="L108" s="48">
        <v>14390</v>
      </c>
      <c r="M108" s="48">
        <f t="shared" si="9"/>
        <v>21585</v>
      </c>
      <c r="N108" s="47">
        <f t="shared" si="12"/>
        <v>0.47699999999999998</v>
      </c>
      <c r="O108" s="38">
        <v>105</v>
      </c>
      <c r="P108" s="38">
        <v>395</v>
      </c>
      <c r="Q108" s="38">
        <v>2880</v>
      </c>
    </row>
    <row r="109" spans="1:17" ht="16.5" customHeight="1" x14ac:dyDescent="0.15">
      <c r="A109" s="36" t="s">
        <v>225</v>
      </c>
      <c r="B109" s="49" t="s">
        <v>139</v>
      </c>
      <c r="C109" s="50" t="s">
        <v>140</v>
      </c>
      <c r="D109" s="50" t="s">
        <v>83</v>
      </c>
      <c r="E109" s="53">
        <v>24</v>
      </c>
      <c r="F109" s="46" t="s">
        <v>43</v>
      </c>
      <c r="G109" s="48">
        <v>105</v>
      </c>
      <c r="H109" s="53" t="s">
        <v>109</v>
      </c>
      <c r="I109" s="54">
        <v>4</v>
      </c>
      <c r="J109" s="55">
        <v>1.5</v>
      </c>
      <c r="K109" s="48"/>
      <c r="L109" s="48">
        <v>14390</v>
      </c>
      <c r="M109" s="48">
        <f t="shared" si="9"/>
        <v>21585</v>
      </c>
      <c r="N109" s="47">
        <f t="shared" si="12"/>
        <v>0.52</v>
      </c>
      <c r="O109" s="38">
        <v>105</v>
      </c>
      <c r="P109" s="38">
        <v>430</v>
      </c>
      <c r="Q109" s="38">
        <v>2880</v>
      </c>
    </row>
    <row r="110" spans="1:17" ht="16.5" customHeight="1" x14ac:dyDescent="0.15">
      <c r="A110" s="36" t="s">
        <v>226</v>
      </c>
      <c r="B110" s="49" t="s">
        <v>139</v>
      </c>
      <c r="C110" s="50" t="s">
        <v>141</v>
      </c>
      <c r="D110" s="50" t="s">
        <v>83</v>
      </c>
      <c r="E110" s="53">
        <v>24</v>
      </c>
      <c r="F110" s="46" t="s">
        <v>43</v>
      </c>
      <c r="G110" s="48">
        <v>120</v>
      </c>
      <c r="H110" s="53" t="s">
        <v>142</v>
      </c>
      <c r="I110" s="54">
        <v>4</v>
      </c>
      <c r="J110" s="55">
        <v>1.5</v>
      </c>
      <c r="K110" s="48">
        <v>3.3</v>
      </c>
      <c r="L110" s="48">
        <v>16440</v>
      </c>
      <c r="M110" s="48">
        <f t="shared" si="9"/>
        <v>24660</v>
      </c>
      <c r="N110" s="47">
        <f t="shared" si="12"/>
        <v>0.51800000000000002</v>
      </c>
      <c r="O110" s="38">
        <v>120</v>
      </c>
      <c r="P110" s="38">
        <v>390</v>
      </c>
      <c r="Q110" s="38">
        <v>2770</v>
      </c>
    </row>
    <row r="111" spans="1:17" ht="16.5" customHeight="1" x14ac:dyDescent="0.15">
      <c r="A111" s="36" t="s">
        <v>227</v>
      </c>
      <c r="B111" s="49" t="s">
        <v>139</v>
      </c>
      <c r="C111" s="50" t="s">
        <v>141</v>
      </c>
      <c r="D111" s="50" t="s">
        <v>83</v>
      </c>
      <c r="E111" s="53">
        <v>24</v>
      </c>
      <c r="F111" s="46" t="s">
        <v>43</v>
      </c>
      <c r="G111" s="48">
        <v>120</v>
      </c>
      <c r="H111" s="53" t="s">
        <v>143</v>
      </c>
      <c r="I111" s="54">
        <v>4</v>
      </c>
      <c r="J111" s="55">
        <v>1.5</v>
      </c>
      <c r="K111" s="48"/>
      <c r="L111" s="48">
        <v>16440</v>
      </c>
      <c r="M111" s="48">
        <f t="shared" si="9"/>
        <v>24660</v>
      </c>
      <c r="N111" s="47">
        <f t="shared" si="12"/>
        <v>0.57099999999999995</v>
      </c>
      <c r="O111" s="38">
        <v>120</v>
      </c>
      <c r="P111" s="38">
        <v>430</v>
      </c>
      <c r="Q111" s="38">
        <v>2770</v>
      </c>
    </row>
    <row r="112" spans="1:17" ht="16.5" customHeight="1" x14ac:dyDescent="0.15">
      <c r="A112" s="36" t="s">
        <v>176</v>
      </c>
      <c r="B112" s="49"/>
      <c r="C112" s="90" t="s">
        <v>175</v>
      </c>
      <c r="D112" s="50" t="s">
        <v>83</v>
      </c>
      <c r="E112" s="53">
        <v>16</v>
      </c>
      <c r="F112" s="46"/>
      <c r="G112" s="48">
        <v>105</v>
      </c>
      <c r="H112" s="53" t="s">
        <v>178</v>
      </c>
      <c r="I112" s="54">
        <v>7</v>
      </c>
      <c r="J112" s="55">
        <v>2.6</v>
      </c>
      <c r="K112" s="48">
        <v>2.8</v>
      </c>
      <c r="L112" s="48">
        <v>9020</v>
      </c>
      <c r="M112" s="48">
        <f t="shared" si="9"/>
        <v>23452</v>
      </c>
      <c r="N112" s="47">
        <v>0.78500000000000003</v>
      </c>
    </row>
    <row r="113" spans="1:18" ht="16.5" customHeight="1" x14ac:dyDescent="0.15">
      <c r="A113" s="36" t="s">
        <v>177</v>
      </c>
      <c r="B113" s="49"/>
      <c r="C113" s="90" t="s">
        <v>175</v>
      </c>
      <c r="D113" s="50" t="s">
        <v>83</v>
      </c>
      <c r="E113" s="53">
        <v>16</v>
      </c>
      <c r="F113" s="46"/>
      <c r="G113" s="48">
        <v>105</v>
      </c>
      <c r="H113" s="53" t="s">
        <v>179</v>
      </c>
      <c r="I113" s="54">
        <v>7</v>
      </c>
      <c r="J113" s="55">
        <v>2.6</v>
      </c>
      <c r="K113" s="48"/>
      <c r="L113" s="48">
        <v>9020</v>
      </c>
      <c r="M113" s="48">
        <f t="shared" si="9"/>
        <v>23452</v>
      </c>
      <c r="N113" s="47">
        <v>0.85499999999999998</v>
      </c>
    </row>
    <row r="114" spans="1:18" s="43" customFormat="1" ht="16.5" customHeight="1" x14ac:dyDescent="0.15">
      <c r="A114" s="36" t="s">
        <v>240</v>
      </c>
      <c r="B114" s="66" t="s">
        <v>84</v>
      </c>
      <c r="C114" s="66" t="s">
        <v>85</v>
      </c>
      <c r="D114" s="67" t="s">
        <v>86</v>
      </c>
      <c r="E114" s="71">
        <v>10</v>
      </c>
      <c r="F114" s="46" t="s">
        <v>43</v>
      </c>
      <c r="G114" s="72">
        <v>100</v>
      </c>
      <c r="H114" s="64" t="s">
        <v>87</v>
      </c>
      <c r="I114" s="51">
        <v>14</v>
      </c>
      <c r="J114" s="52">
        <v>5</v>
      </c>
      <c r="K114" s="69">
        <v>2</v>
      </c>
      <c r="L114" s="77">
        <v>3830</v>
      </c>
      <c r="M114" s="48">
        <f t="shared" si="9"/>
        <v>19150</v>
      </c>
      <c r="N114" s="68">
        <v>1.649</v>
      </c>
      <c r="O114" s="38">
        <v>100</v>
      </c>
      <c r="P114" s="38">
        <v>430</v>
      </c>
      <c r="Q114" s="38">
        <v>2740</v>
      </c>
    </row>
    <row r="115" spans="1:18" s="43" customFormat="1" ht="16.5" customHeight="1" x14ac:dyDescent="0.15">
      <c r="A115" s="36" t="s">
        <v>241</v>
      </c>
      <c r="B115" s="66" t="s">
        <v>84</v>
      </c>
      <c r="C115" s="66" t="s">
        <v>85</v>
      </c>
      <c r="D115" s="67" t="s">
        <v>86</v>
      </c>
      <c r="E115" s="71">
        <v>10</v>
      </c>
      <c r="F115" s="46" t="s">
        <v>43</v>
      </c>
      <c r="G115" s="72">
        <v>100</v>
      </c>
      <c r="H115" s="64" t="s">
        <v>88</v>
      </c>
      <c r="I115" s="51">
        <v>12</v>
      </c>
      <c r="J115" s="52">
        <v>5</v>
      </c>
      <c r="K115" s="69"/>
      <c r="L115" s="77">
        <v>3830</v>
      </c>
      <c r="M115" s="48">
        <f t="shared" si="9"/>
        <v>19150</v>
      </c>
      <c r="N115" s="68">
        <v>1.5449999999999999</v>
      </c>
      <c r="O115" s="38">
        <v>100</v>
      </c>
      <c r="P115" s="38">
        <v>470</v>
      </c>
      <c r="Q115" s="38">
        <v>2740</v>
      </c>
    </row>
    <row r="116" spans="1:18" s="43" customFormat="1" ht="16.5" customHeight="1" x14ac:dyDescent="0.15">
      <c r="A116" s="36" t="s">
        <v>255</v>
      </c>
      <c r="B116" s="49" t="s">
        <v>94</v>
      </c>
      <c r="C116" s="92" t="s">
        <v>253</v>
      </c>
      <c r="D116" s="50" t="s">
        <v>89</v>
      </c>
      <c r="E116" s="71">
        <v>24</v>
      </c>
      <c r="F116" s="46" t="s">
        <v>43</v>
      </c>
      <c r="G116" s="73">
        <v>50</v>
      </c>
      <c r="H116" s="74" t="s">
        <v>25</v>
      </c>
      <c r="I116" s="57">
        <v>22</v>
      </c>
      <c r="J116" s="58">
        <v>4</v>
      </c>
      <c r="K116" s="75">
        <v>1.3</v>
      </c>
      <c r="L116" s="79">
        <v>5300</v>
      </c>
      <c r="M116" s="48">
        <f t="shared" si="9"/>
        <v>21200</v>
      </c>
      <c r="N116" s="63">
        <v>0.64800000000000002</v>
      </c>
      <c r="O116" s="38">
        <v>50</v>
      </c>
      <c r="P116" s="38">
        <v>430</v>
      </c>
      <c r="Q116" s="38">
        <v>1370</v>
      </c>
    </row>
    <row r="117" spans="1:18" s="43" customFormat="1" ht="16.5" customHeight="1" x14ac:dyDescent="0.15">
      <c r="A117" s="36" t="s">
        <v>256</v>
      </c>
      <c r="B117" s="49" t="s">
        <v>94</v>
      </c>
      <c r="C117" s="92" t="s">
        <v>254</v>
      </c>
      <c r="D117" s="50" t="s">
        <v>83</v>
      </c>
      <c r="E117" s="71">
        <v>24</v>
      </c>
      <c r="F117" s="46" t="s">
        <v>43</v>
      </c>
      <c r="G117" s="73">
        <v>100</v>
      </c>
      <c r="H117" s="74" t="s">
        <v>25</v>
      </c>
      <c r="I117" s="57">
        <v>11</v>
      </c>
      <c r="J117" s="58">
        <v>2</v>
      </c>
      <c r="K117" s="75">
        <v>2.6</v>
      </c>
      <c r="L117" s="79">
        <v>10600</v>
      </c>
      <c r="M117" s="48">
        <f t="shared" si="9"/>
        <v>21200</v>
      </c>
      <c r="N117" s="63">
        <v>0.64800000000000002</v>
      </c>
      <c r="O117" s="38">
        <v>100</v>
      </c>
      <c r="P117" s="38">
        <v>430</v>
      </c>
      <c r="Q117" s="38">
        <v>1370</v>
      </c>
    </row>
    <row r="118" spans="1:18" s="43" customFormat="1" ht="16.5" customHeight="1" x14ac:dyDescent="0.15">
      <c r="A118" s="36" t="s">
        <v>242</v>
      </c>
      <c r="B118" s="49" t="s">
        <v>90</v>
      </c>
      <c r="C118" s="66" t="s">
        <v>91</v>
      </c>
      <c r="D118" s="50" t="s">
        <v>92</v>
      </c>
      <c r="E118" s="71">
        <v>16</v>
      </c>
      <c r="F118" s="46" t="s">
        <v>43</v>
      </c>
      <c r="G118" s="76">
        <v>50</v>
      </c>
      <c r="H118" s="64" t="s">
        <v>87</v>
      </c>
      <c r="I118" s="51">
        <v>15</v>
      </c>
      <c r="J118" s="52">
        <v>5.6</v>
      </c>
      <c r="K118" s="69">
        <v>1.3</v>
      </c>
      <c r="L118" s="77">
        <v>2900</v>
      </c>
      <c r="M118" s="48">
        <f t="shared" si="9"/>
        <v>16239.999999999998</v>
      </c>
      <c r="N118" s="47">
        <v>0.88300000000000001</v>
      </c>
      <c r="O118" s="38">
        <v>50</v>
      </c>
      <c r="P118" s="38">
        <v>430</v>
      </c>
      <c r="Q118" s="38">
        <v>2740</v>
      </c>
    </row>
    <row r="119" spans="1:18" s="43" customFormat="1" ht="16.5" customHeight="1" x14ac:dyDescent="0.15">
      <c r="A119" s="36" t="s">
        <v>243</v>
      </c>
      <c r="B119" s="49" t="s">
        <v>90</v>
      </c>
      <c r="C119" s="66" t="s">
        <v>98</v>
      </c>
      <c r="D119" s="50" t="s">
        <v>92</v>
      </c>
      <c r="E119" s="71">
        <v>16</v>
      </c>
      <c r="F119" s="46" t="s">
        <v>43</v>
      </c>
      <c r="G119" s="76">
        <v>100</v>
      </c>
      <c r="H119" s="64" t="s">
        <v>93</v>
      </c>
      <c r="I119" s="51">
        <v>8</v>
      </c>
      <c r="J119" s="52">
        <v>3</v>
      </c>
      <c r="K119" s="69">
        <v>2.6</v>
      </c>
      <c r="L119" s="77">
        <v>5340</v>
      </c>
      <c r="M119" s="48">
        <f t="shared" si="9"/>
        <v>16020</v>
      </c>
      <c r="N119" s="47">
        <v>0.86499999999999999</v>
      </c>
      <c r="O119" s="38">
        <v>100</v>
      </c>
      <c r="P119" s="38">
        <v>395</v>
      </c>
      <c r="Q119" s="38">
        <v>2740</v>
      </c>
    </row>
    <row r="120" spans="1:18" s="43" customFormat="1" ht="16.5" customHeight="1" x14ac:dyDescent="0.15">
      <c r="A120" s="36" t="s">
        <v>244</v>
      </c>
      <c r="B120" s="49" t="s">
        <v>90</v>
      </c>
      <c r="C120" s="66" t="s">
        <v>98</v>
      </c>
      <c r="D120" s="50" t="s">
        <v>92</v>
      </c>
      <c r="E120" s="71">
        <v>16</v>
      </c>
      <c r="F120" s="46" t="s">
        <v>43</v>
      </c>
      <c r="G120" s="76">
        <v>100</v>
      </c>
      <c r="H120" s="64" t="s">
        <v>87</v>
      </c>
      <c r="I120" s="51">
        <v>8</v>
      </c>
      <c r="J120" s="52">
        <v>3</v>
      </c>
      <c r="K120" s="69"/>
      <c r="L120" s="77">
        <v>5340</v>
      </c>
      <c r="M120" s="48">
        <f t="shared" si="9"/>
        <v>16020</v>
      </c>
      <c r="N120" s="47">
        <v>0.94199999999999995</v>
      </c>
      <c r="O120" s="38">
        <v>100</v>
      </c>
      <c r="P120" s="38">
        <v>430</v>
      </c>
      <c r="Q120" s="38">
        <v>2740</v>
      </c>
    </row>
    <row r="121" spans="1:18" s="43" customFormat="1" ht="16.5" customHeight="1" x14ac:dyDescent="0.15">
      <c r="A121" s="36" t="s">
        <v>245</v>
      </c>
      <c r="B121" s="49" t="s">
        <v>145</v>
      </c>
      <c r="C121" s="93" t="s">
        <v>257</v>
      </c>
      <c r="D121" s="50" t="s">
        <v>92</v>
      </c>
      <c r="E121" s="71">
        <v>24</v>
      </c>
      <c r="F121" s="46" t="s">
        <v>43</v>
      </c>
      <c r="G121" s="76">
        <v>50</v>
      </c>
      <c r="H121" s="64" t="s">
        <v>25</v>
      </c>
      <c r="I121" s="51">
        <v>22</v>
      </c>
      <c r="J121" s="52">
        <v>4</v>
      </c>
      <c r="K121" s="69">
        <v>1.3</v>
      </c>
      <c r="L121" s="77">
        <v>4710</v>
      </c>
      <c r="M121" s="48">
        <f t="shared" si="9"/>
        <v>18840</v>
      </c>
      <c r="N121" s="47">
        <v>0.64800000000000002</v>
      </c>
      <c r="O121" s="38">
        <v>50</v>
      </c>
      <c r="P121" s="38">
        <v>430</v>
      </c>
      <c r="Q121" s="38">
        <v>1370</v>
      </c>
      <c r="R121" s="44"/>
    </row>
    <row r="122" spans="1:18" s="43" customFormat="1" ht="16.5" customHeight="1" x14ac:dyDescent="0.15">
      <c r="A122" s="36" t="s">
        <v>246</v>
      </c>
      <c r="B122" s="49" t="s">
        <v>145</v>
      </c>
      <c r="C122" s="93" t="s">
        <v>258</v>
      </c>
      <c r="D122" s="50" t="s">
        <v>92</v>
      </c>
      <c r="E122" s="71">
        <v>24</v>
      </c>
      <c r="F122" s="46" t="s">
        <v>43</v>
      </c>
      <c r="G122" s="76">
        <v>100</v>
      </c>
      <c r="H122" s="64" t="s">
        <v>25</v>
      </c>
      <c r="I122" s="51">
        <v>11</v>
      </c>
      <c r="J122" s="52">
        <v>2</v>
      </c>
      <c r="K122" s="69">
        <v>2.6</v>
      </c>
      <c r="L122" s="77">
        <v>9430</v>
      </c>
      <c r="M122" s="48">
        <f t="shared" ref="M122" si="13">L122*J122</f>
        <v>18860</v>
      </c>
      <c r="N122" s="47">
        <v>0.64800000000000002</v>
      </c>
      <c r="O122" s="38">
        <v>100</v>
      </c>
      <c r="P122" s="38">
        <v>430</v>
      </c>
      <c r="Q122" s="38">
        <v>1370</v>
      </c>
      <c r="R122" s="44"/>
    </row>
    <row r="123" spans="1:18" s="43" customFormat="1" ht="16.5" customHeight="1" x14ac:dyDescent="0.15">
      <c r="A123" s="80" t="s">
        <v>157</v>
      </c>
      <c r="B123" s="49"/>
      <c r="C123" s="66"/>
      <c r="D123" s="50"/>
      <c r="E123" s="71"/>
      <c r="F123" s="46"/>
      <c r="G123" s="76"/>
      <c r="H123" s="64"/>
      <c r="I123" s="51"/>
      <c r="J123" s="52"/>
      <c r="K123" s="69"/>
      <c r="L123" s="77"/>
      <c r="M123" s="48"/>
      <c r="N123" s="47"/>
      <c r="O123" s="38"/>
      <c r="P123" s="38"/>
      <c r="Q123" s="38"/>
      <c r="R123" s="44"/>
    </row>
    <row r="124" spans="1:18" s="41" customFormat="1" ht="17.25" customHeight="1" x14ac:dyDescent="0.15">
      <c r="A124" s="36" t="s">
        <v>247</v>
      </c>
      <c r="B124" s="49" t="s">
        <v>148</v>
      </c>
      <c r="C124" s="50" t="s">
        <v>57</v>
      </c>
      <c r="D124" s="50" t="s">
        <v>58</v>
      </c>
      <c r="E124" s="46">
        <v>20</v>
      </c>
      <c r="F124" s="46" t="s">
        <v>43</v>
      </c>
      <c r="G124" s="48">
        <v>250</v>
      </c>
      <c r="H124" s="46" t="s">
        <v>59</v>
      </c>
      <c r="I124" s="51">
        <v>5</v>
      </c>
      <c r="J124" s="52">
        <v>0.9</v>
      </c>
      <c r="K124" s="48">
        <v>7.1</v>
      </c>
      <c r="L124" s="48">
        <v>26700</v>
      </c>
      <c r="M124" s="48">
        <f t="shared" ref="M124:M165" si="14">L124*J124</f>
        <v>24030</v>
      </c>
      <c r="N124" s="47">
        <f>ROUNDDOWN(O124*P124*Q124/10^9*I124,3)</f>
        <v>0.77900000000000003</v>
      </c>
      <c r="O124" s="40">
        <v>250</v>
      </c>
      <c r="P124" s="35">
        <v>455</v>
      </c>
      <c r="Q124" s="35">
        <v>1370</v>
      </c>
    </row>
    <row r="125" spans="1:18" s="35" customFormat="1" ht="16.5" customHeight="1" x14ac:dyDescent="0.15">
      <c r="A125" s="36" t="s">
        <v>163</v>
      </c>
      <c r="B125" s="49" t="s">
        <v>146</v>
      </c>
      <c r="C125" s="50" t="s">
        <v>102</v>
      </c>
      <c r="D125" s="50" t="s">
        <v>83</v>
      </c>
      <c r="E125" s="46">
        <v>20</v>
      </c>
      <c r="F125" s="46" t="s">
        <v>43</v>
      </c>
      <c r="G125" s="48">
        <v>200</v>
      </c>
      <c r="H125" s="46" t="s">
        <v>59</v>
      </c>
      <c r="I125" s="51">
        <v>6</v>
      </c>
      <c r="J125" s="52">
        <v>1.1000000000000001</v>
      </c>
      <c r="K125" s="48">
        <v>5.7</v>
      </c>
      <c r="L125" s="48">
        <v>21360</v>
      </c>
      <c r="M125" s="48">
        <f t="shared" si="14"/>
        <v>23496.000000000004</v>
      </c>
      <c r="N125" s="47">
        <v>0.748</v>
      </c>
      <c r="O125" s="35">
        <v>200</v>
      </c>
      <c r="P125" s="35">
        <v>455</v>
      </c>
      <c r="Q125" s="35">
        <v>1370</v>
      </c>
    </row>
    <row r="126" spans="1:18" s="35" customFormat="1" ht="16.5" customHeight="1" x14ac:dyDescent="0.15">
      <c r="A126" s="36" t="s">
        <v>248</v>
      </c>
      <c r="B126" s="49" t="s">
        <v>147</v>
      </c>
      <c r="C126" s="50" t="s">
        <v>103</v>
      </c>
      <c r="D126" s="50" t="s">
        <v>83</v>
      </c>
      <c r="E126" s="46">
        <v>14</v>
      </c>
      <c r="F126" s="46" t="s">
        <v>43</v>
      </c>
      <c r="G126" s="48">
        <v>170</v>
      </c>
      <c r="H126" s="46" t="s">
        <v>59</v>
      </c>
      <c r="I126" s="51">
        <v>10</v>
      </c>
      <c r="J126" s="78">
        <v>1.88</v>
      </c>
      <c r="K126" s="48">
        <v>4.5</v>
      </c>
      <c r="L126" s="48">
        <v>12450</v>
      </c>
      <c r="M126" s="48">
        <f t="shared" si="14"/>
        <v>23406</v>
      </c>
      <c r="N126" s="47">
        <v>1.0589999999999999</v>
      </c>
      <c r="O126" s="35">
        <v>170</v>
      </c>
      <c r="P126" s="35">
        <v>455</v>
      </c>
      <c r="Q126" s="35">
        <v>1370</v>
      </c>
    </row>
    <row r="127" spans="1:18" ht="16.5" customHeight="1" x14ac:dyDescent="0.15">
      <c r="A127" s="36" t="s">
        <v>249</v>
      </c>
      <c r="B127" s="49" t="s">
        <v>117</v>
      </c>
      <c r="C127" s="50" t="s">
        <v>118</v>
      </c>
      <c r="D127" s="50" t="s">
        <v>83</v>
      </c>
      <c r="E127" s="46">
        <v>14</v>
      </c>
      <c r="F127" s="46" t="s">
        <v>43</v>
      </c>
      <c r="G127" s="48">
        <v>155</v>
      </c>
      <c r="H127" s="53" t="s">
        <v>119</v>
      </c>
      <c r="I127" s="54">
        <v>11</v>
      </c>
      <c r="J127" s="55">
        <v>2</v>
      </c>
      <c r="K127" s="48">
        <v>4.0999999999999996</v>
      </c>
      <c r="L127" s="48">
        <v>11350</v>
      </c>
      <c r="M127" s="48">
        <f t="shared" si="14"/>
        <v>22700</v>
      </c>
      <c r="N127" s="47">
        <f>ROUNDDOWN(O127*P127*Q127/10^9*I127,3)</f>
        <v>1.0620000000000001</v>
      </c>
      <c r="O127" s="38">
        <v>155</v>
      </c>
      <c r="P127" s="38">
        <v>455</v>
      </c>
      <c r="Q127" s="38">
        <v>1370</v>
      </c>
    </row>
    <row r="128" spans="1:18" ht="16.5" customHeight="1" x14ac:dyDescent="0.15">
      <c r="A128" s="36" t="s">
        <v>211</v>
      </c>
      <c r="B128" s="49" t="s">
        <v>122</v>
      </c>
      <c r="C128" s="50" t="s">
        <v>123</v>
      </c>
      <c r="D128" s="50" t="s">
        <v>83</v>
      </c>
      <c r="E128" s="53">
        <v>16</v>
      </c>
      <c r="F128" s="46" t="s">
        <v>43</v>
      </c>
      <c r="G128" s="48">
        <v>89</v>
      </c>
      <c r="H128" s="53" t="s">
        <v>124</v>
      </c>
      <c r="I128" s="54">
        <v>9</v>
      </c>
      <c r="J128" s="55">
        <v>2.9</v>
      </c>
      <c r="K128" s="48">
        <v>2.2999999999999998</v>
      </c>
      <c r="L128" s="48">
        <v>7790</v>
      </c>
      <c r="M128" s="48">
        <f t="shared" si="14"/>
        <v>22591</v>
      </c>
      <c r="N128" s="47">
        <f t="shared" ref="N128:N144" si="15">ROUNDDOWN(O128*P128*Q128/10^9*I128,3)</f>
        <v>0.70499999999999996</v>
      </c>
      <c r="O128" s="38">
        <v>89</v>
      </c>
      <c r="P128" s="38">
        <v>375</v>
      </c>
      <c r="Q128" s="38">
        <v>2350</v>
      </c>
    </row>
    <row r="129" spans="1:17" ht="16.5" customHeight="1" x14ac:dyDescent="0.15">
      <c r="A129" s="36" t="s">
        <v>212</v>
      </c>
      <c r="B129" s="49" t="s">
        <v>122</v>
      </c>
      <c r="C129" s="50" t="s">
        <v>123</v>
      </c>
      <c r="D129" s="50" t="s">
        <v>83</v>
      </c>
      <c r="E129" s="53">
        <v>16</v>
      </c>
      <c r="F129" s="46" t="s">
        <v>43</v>
      </c>
      <c r="G129" s="48">
        <v>89</v>
      </c>
      <c r="H129" s="53" t="s">
        <v>125</v>
      </c>
      <c r="I129" s="54">
        <v>9</v>
      </c>
      <c r="J129" s="55">
        <v>2.9</v>
      </c>
      <c r="K129" s="48"/>
      <c r="L129" s="48">
        <v>7790</v>
      </c>
      <c r="M129" s="48">
        <f t="shared" si="14"/>
        <v>22591</v>
      </c>
      <c r="N129" s="47">
        <f t="shared" si="15"/>
        <v>0.79900000000000004</v>
      </c>
      <c r="O129" s="38">
        <v>89</v>
      </c>
      <c r="P129" s="38">
        <v>425</v>
      </c>
      <c r="Q129" s="38">
        <v>2350</v>
      </c>
    </row>
    <row r="130" spans="1:17" ht="16.5" customHeight="1" x14ac:dyDescent="0.15">
      <c r="A130" s="36" t="s">
        <v>213</v>
      </c>
      <c r="B130" s="49" t="s">
        <v>122</v>
      </c>
      <c r="C130" s="50" t="s">
        <v>123</v>
      </c>
      <c r="D130" s="50" t="s">
        <v>83</v>
      </c>
      <c r="E130" s="53">
        <v>16</v>
      </c>
      <c r="F130" s="46" t="s">
        <v>43</v>
      </c>
      <c r="G130" s="48">
        <v>89</v>
      </c>
      <c r="H130" s="53" t="s">
        <v>126</v>
      </c>
      <c r="I130" s="54">
        <v>8</v>
      </c>
      <c r="J130" s="55">
        <v>3</v>
      </c>
      <c r="K130" s="48"/>
      <c r="L130" s="48">
        <v>7790</v>
      </c>
      <c r="M130" s="48">
        <f t="shared" si="14"/>
        <v>23370</v>
      </c>
      <c r="N130" s="47">
        <f t="shared" si="15"/>
        <v>0.73099999999999998</v>
      </c>
      <c r="O130" s="38">
        <v>89</v>
      </c>
      <c r="P130" s="38">
        <v>375</v>
      </c>
      <c r="Q130" s="38">
        <v>2740</v>
      </c>
    </row>
    <row r="131" spans="1:17" ht="16.5" customHeight="1" x14ac:dyDescent="0.15">
      <c r="A131" s="36" t="s">
        <v>214</v>
      </c>
      <c r="B131" s="49" t="s">
        <v>122</v>
      </c>
      <c r="C131" s="50" t="s">
        <v>123</v>
      </c>
      <c r="D131" s="50" t="s">
        <v>83</v>
      </c>
      <c r="E131" s="53">
        <v>16</v>
      </c>
      <c r="F131" s="46" t="s">
        <v>43</v>
      </c>
      <c r="G131" s="48">
        <v>89</v>
      </c>
      <c r="H131" s="53" t="s">
        <v>127</v>
      </c>
      <c r="I131" s="54">
        <v>8</v>
      </c>
      <c r="J131" s="55">
        <v>3</v>
      </c>
      <c r="K131" s="48"/>
      <c r="L131" s="48">
        <v>7790</v>
      </c>
      <c r="M131" s="48">
        <f t="shared" si="14"/>
        <v>23370</v>
      </c>
      <c r="N131" s="47">
        <f t="shared" si="15"/>
        <v>0.82899999999999996</v>
      </c>
      <c r="O131" s="38">
        <v>89</v>
      </c>
      <c r="P131" s="38">
        <v>425</v>
      </c>
      <c r="Q131" s="38">
        <v>2740</v>
      </c>
    </row>
    <row r="132" spans="1:17" ht="16.5" customHeight="1" x14ac:dyDescent="0.15">
      <c r="A132" s="36" t="s">
        <v>215</v>
      </c>
      <c r="B132" s="49" t="s">
        <v>122</v>
      </c>
      <c r="C132" s="50" t="s">
        <v>128</v>
      </c>
      <c r="D132" s="50" t="s">
        <v>83</v>
      </c>
      <c r="E132" s="53">
        <v>16</v>
      </c>
      <c r="F132" s="46" t="s">
        <v>43</v>
      </c>
      <c r="G132" s="48">
        <v>105</v>
      </c>
      <c r="H132" s="53" t="s">
        <v>129</v>
      </c>
      <c r="I132" s="54">
        <v>8</v>
      </c>
      <c r="J132" s="55">
        <v>3</v>
      </c>
      <c r="K132" s="48">
        <v>2.8</v>
      </c>
      <c r="L132" s="48">
        <v>9020</v>
      </c>
      <c r="M132" s="48">
        <f t="shared" si="14"/>
        <v>27060</v>
      </c>
      <c r="N132" s="47">
        <f t="shared" si="15"/>
        <v>0.90900000000000003</v>
      </c>
      <c r="O132" s="38">
        <v>105</v>
      </c>
      <c r="P132" s="38">
        <v>395</v>
      </c>
      <c r="Q132" s="38">
        <v>2740</v>
      </c>
    </row>
    <row r="133" spans="1:17" ht="16.5" customHeight="1" x14ac:dyDescent="0.15">
      <c r="A133" s="36" t="s">
        <v>216</v>
      </c>
      <c r="B133" s="49" t="s">
        <v>122</v>
      </c>
      <c r="C133" s="50" t="s">
        <v>128</v>
      </c>
      <c r="D133" s="50" t="s">
        <v>83</v>
      </c>
      <c r="E133" s="53">
        <v>16</v>
      </c>
      <c r="F133" s="46" t="s">
        <v>43</v>
      </c>
      <c r="G133" s="48">
        <v>105</v>
      </c>
      <c r="H133" s="53" t="s">
        <v>130</v>
      </c>
      <c r="I133" s="54">
        <v>8</v>
      </c>
      <c r="J133" s="55">
        <v>3</v>
      </c>
      <c r="K133" s="48"/>
      <c r="L133" s="48">
        <v>9020</v>
      </c>
      <c r="M133" s="48">
        <f t="shared" si="14"/>
        <v>27060</v>
      </c>
      <c r="N133" s="47">
        <f t="shared" si="15"/>
        <v>0.98899999999999999</v>
      </c>
      <c r="O133" s="38">
        <v>105</v>
      </c>
      <c r="P133" s="38">
        <v>430</v>
      </c>
      <c r="Q133" s="38">
        <v>2740</v>
      </c>
    </row>
    <row r="134" spans="1:17" ht="16.5" customHeight="1" x14ac:dyDescent="0.15">
      <c r="A134" s="36" t="s">
        <v>217</v>
      </c>
      <c r="B134" s="49" t="s">
        <v>122</v>
      </c>
      <c r="C134" s="50" t="s">
        <v>131</v>
      </c>
      <c r="D134" s="50" t="s">
        <v>83</v>
      </c>
      <c r="E134" s="53">
        <v>16</v>
      </c>
      <c r="F134" s="46" t="s">
        <v>43</v>
      </c>
      <c r="G134" s="48">
        <v>120</v>
      </c>
      <c r="H134" s="53" t="s">
        <v>132</v>
      </c>
      <c r="I134" s="54">
        <v>6</v>
      </c>
      <c r="J134" s="55">
        <v>2.2999999999999998</v>
      </c>
      <c r="K134" s="48">
        <v>3.2</v>
      </c>
      <c r="L134" s="48">
        <v>10300</v>
      </c>
      <c r="M134" s="48">
        <f t="shared" si="14"/>
        <v>23689.999999999996</v>
      </c>
      <c r="N134" s="47">
        <f t="shared" si="15"/>
        <v>0.78700000000000003</v>
      </c>
      <c r="O134" s="38">
        <v>120</v>
      </c>
      <c r="P134" s="38">
        <v>380</v>
      </c>
      <c r="Q134" s="38">
        <v>2880</v>
      </c>
    </row>
    <row r="135" spans="1:17" ht="16.5" customHeight="1" x14ac:dyDescent="0.15">
      <c r="A135" s="36" t="s">
        <v>218</v>
      </c>
      <c r="B135" s="49" t="s">
        <v>122</v>
      </c>
      <c r="C135" s="50" t="s">
        <v>131</v>
      </c>
      <c r="D135" s="50" t="s">
        <v>83</v>
      </c>
      <c r="E135" s="53">
        <v>16</v>
      </c>
      <c r="F135" s="46" t="s">
        <v>43</v>
      </c>
      <c r="G135" s="48">
        <v>120</v>
      </c>
      <c r="H135" s="53" t="s">
        <v>133</v>
      </c>
      <c r="I135" s="54">
        <v>6</v>
      </c>
      <c r="J135" s="55">
        <v>2.2999999999999998</v>
      </c>
      <c r="K135" s="48"/>
      <c r="L135" s="48">
        <v>10300</v>
      </c>
      <c r="M135" s="48">
        <f t="shared" si="14"/>
        <v>23689.999999999996</v>
      </c>
      <c r="N135" s="47">
        <f t="shared" si="15"/>
        <v>0.88100000000000001</v>
      </c>
      <c r="O135" s="38">
        <v>120</v>
      </c>
      <c r="P135" s="38">
        <v>425</v>
      </c>
      <c r="Q135" s="38">
        <v>2880</v>
      </c>
    </row>
    <row r="136" spans="1:17" ht="16.5" customHeight="1" x14ac:dyDescent="0.15">
      <c r="A136" s="36" t="s">
        <v>219</v>
      </c>
      <c r="B136" s="49" t="s">
        <v>122</v>
      </c>
      <c r="C136" s="50" t="s">
        <v>134</v>
      </c>
      <c r="D136" s="50" t="s">
        <v>83</v>
      </c>
      <c r="E136" s="53">
        <v>16</v>
      </c>
      <c r="F136" s="46" t="s">
        <v>43</v>
      </c>
      <c r="G136" s="48">
        <v>140</v>
      </c>
      <c r="H136" s="53" t="s">
        <v>124</v>
      </c>
      <c r="I136" s="54">
        <v>5</v>
      </c>
      <c r="J136" s="55">
        <v>1.5</v>
      </c>
      <c r="K136" s="48">
        <v>3.7</v>
      </c>
      <c r="L136" s="48">
        <v>12010</v>
      </c>
      <c r="M136" s="48">
        <f t="shared" si="14"/>
        <v>18015</v>
      </c>
      <c r="N136" s="47">
        <f t="shared" si="15"/>
        <v>0.61599999999999999</v>
      </c>
      <c r="O136" s="38">
        <v>140</v>
      </c>
      <c r="P136" s="38">
        <v>375</v>
      </c>
      <c r="Q136" s="38">
        <v>2350</v>
      </c>
    </row>
    <row r="137" spans="1:17" ht="16.5" customHeight="1" x14ac:dyDescent="0.15">
      <c r="A137" s="36" t="s">
        <v>220</v>
      </c>
      <c r="B137" s="49" t="s">
        <v>122</v>
      </c>
      <c r="C137" s="50" t="s">
        <v>134</v>
      </c>
      <c r="D137" s="50" t="s">
        <v>83</v>
      </c>
      <c r="E137" s="53">
        <v>16</v>
      </c>
      <c r="F137" s="46" t="s">
        <v>43</v>
      </c>
      <c r="G137" s="48">
        <v>140</v>
      </c>
      <c r="H137" s="53" t="s">
        <v>125</v>
      </c>
      <c r="I137" s="54">
        <v>5</v>
      </c>
      <c r="J137" s="55">
        <v>1.5</v>
      </c>
      <c r="K137" s="48"/>
      <c r="L137" s="48">
        <v>12010</v>
      </c>
      <c r="M137" s="48">
        <f t="shared" si="14"/>
        <v>18015</v>
      </c>
      <c r="N137" s="47">
        <f t="shared" si="15"/>
        <v>0.69899999999999995</v>
      </c>
      <c r="O137" s="38">
        <v>140</v>
      </c>
      <c r="P137" s="38">
        <v>425</v>
      </c>
      <c r="Q137" s="38">
        <v>2350</v>
      </c>
    </row>
    <row r="138" spans="1:17" ht="16.5" customHeight="1" x14ac:dyDescent="0.15">
      <c r="A138" s="36" t="s">
        <v>221</v>
      </c>
      <c r="B138" s="49" t="s">
        <v>122</v>
      </c>
      <c r="C138" s="50" t="s">
        <v>128</v>
      </c>
      <c r="D138" s="50" t="s">
        <v>83</v>
      </c>
      <c r="E138" s="53">
        <v>16</v>
      </c>
      <c r="F138" s="46" t="s">
        <v>43</v>
      </c>
      <c r="G138" s="48">
        <v>105</v>
      </c>
      <c r="H138" s="62" t="s">
        <v>135</v>
      </c>
      <c r="I138" s="70">
        <v>1</v>
      </c>
      <c r="J138" s="55">
        <v>3</v>
      </c>
      <c r="K138" s="48">
        <v>2.8</v>
      </c>
      <c r="L138" s="48">
        <v>9020</v>
      </c>
      <c r="M138" s="48">
        <f t="shared" si="14"/>
        <v>27060</v>
      </c>
      <c r="N138" s="47">
        <f t="shared" si="15"/>
        <v>0.93500000000000005</v>
      </c>
      <c r="O138" s="38">
        <v>105</v>
      </c>
      <c r="P138" s="38">
        <v>810</v>
      </c>
      <c r="Q138" s="38">
        <v>11000</v>
      </c>
    </row>
    <row r="139" spans="1:17" ht="16.5" customHeight="1" x14ac:dyDescent="0.15">
      <c r="A139" s="36" t="s">
        <v>222</v>
      </c>
      <c r="B139" s="49" t="s">
        <v>122</v>
      </c>
      <c r="C139" s="50" t="s">
        <v>136</v>
      </c>
      <c r="D139" s="50" t="s">
        <v>83</v>
      </c>
      <c r="E139" s="53">
        <v>16</v>
      </c>
      <c r="F139" s="46" t="s">
        <v>43</v>
      </c>
      <c r="G139" s="48">
        <v>50</v>
      </c>
      <c r="H139" s="53" t="s">
        <v>137</v>
      </c>
      <c r="I139" s="70">
        <v>1</v>
      </c>
      <c r="J139" s="55">
        <v>6</v>
      </c>
      <c r="K139" s="48">
        <v>1.3</v>
      </c>
      <c r="L139" s="48">
        <v>4300</v>
      </c>
      <c r="M139" s="48">
        <f t="shared" si="14"/>
        <v>25800</v>
      </c>
      <c r="N139" s="47">
        <f t="shared" si="15"/>
        <v>1.0009999999999999</v>
      </c>
      <c r="O139" s="38">
        <v>50</v>
      </c>
      <c r="P139" s="38">
        <v>910</v>
      </c>
      <c r="Q139" s="38">
        <v>22000</v>
      </c>
    </row>
    <row r="140" spans="1:17" ht="16.5" customHeight="1" x14ac:dyDescent="0.15">
      <c r="A140" s="36" t="s">
        <v>223</v>
      </c>
      <c r="B140" s="49" t="s">
        <v>122</v>
      </c>
      <c r="C140" s="50" t="s">
        <v>128</v>
      </c>
      <c r="D140" s="50" t="s">
        <v>83</v>
      </c>
      <c r="E140" s="53">
        <v>16</v>
      </c>
      <c r="F140" s="46" t="s">
        <v>43</v>
      </c>
      <c r="G140" s="48">
        <v>105</v>
      </c>
      <c r="H140" s="53" t="s">
        <v>138</v>
      </c>
      <c r="I140" s="70">
        <v>1</v>
      </c>
      <c r="J140" s="55">
        <v>3</v>
      </c>
      <c r="K140" s="48">
        <v>2.8</v>
      </c>
      <c r="L140" s="48">
        <v>9020</v>
      </c>
      <c r="M140" s="48">
        <f t="shared" si="14"/>
        <v>27060</v>
      </c>
      <c r="N140" s="47">
        <f t="shared" si="15"/>
        <v>1.0509999999999999</v>
      </c>
      <c r="O140" s="38">
        <v>105</v>
      </c>
      <c r="P140" s="38">
        <v>910</v>
      </c>
      <c r="Q140" s="38">
        <v>11000</v>
      </c>
    </row>
    <row r="141" spans="1:17" ht="16.5" customHeight="1" x14ac:dyDescent="0.15">
      <c r="A141" s="36" t="s">
        <v>224</v>
      </c>
      <c r="B141" s="49" t="s">
        <v>139</v>
      </c>
      <c r="C141" s="50" t="s">
        <v>140</v>
      </c>
      <c r="D141" s="50" t="s">
        <v>83</v>
      </c>
      <c r="E141" s="53">
        <v>24</v>
      </c>
      <c r="F141" s="46" t="s">
        <v>43</v>
      </c>
      <c r="G141" s="48">
        <v>105</v>
      </c>
      <c r="H141" s="53" t="s">
        <v>108</v>
      </c>
      <c r="I141" s="54">
        <v>4</v>
      </c>
      <c r="J141" s="55">
        <v>1.5</v>
      </c>
      <c r="K141" s="48">
        <v>2.9</v>
      </c>
      <c r="L141" s="48">
        <v>14390</v>
      </c>
      <c r="M141" s="48">
        <f t="shared" si="14"/>
        <v>21585</v>
      </c>
      <c r="N141" s="47">
        <f t="shared" si="15"/>
        <v>0.47699999999999998</v>
      </c>
      <c r="O141" s="38">
        <v>105</v>
      </c>
      <c r="P141" s="38">
        <v>395</v>
      </c>
      <c r="Q141" s="38">
        <v>2880</v>
      </c>
    </row>
    <row r="142" spans="1:17" ht="16.5" customHeight="1" x14ac:dyDescent="0.15">
      <c r="A142" s="36" t="s">
        <v>225</v>
      </c>
      <c r="B142" s="49" t="s">
        <v>139</v>
      </c>
      <c r="C142" s="50" t="s">
        <v>140</v>
      </c>
      <c r="D142" s="50" t="s">
        <v>83</v>
      </c>
      <c r="E142" s="53">
        <v>24</v>
      </c>
      <c r="F142" s="46" t="s">
        <v>43</v>
      </c>
      <c r="G142" s="48">
        <v>105</v>
      </c>
      <c r="H142" s="53" t="s">
        <v>109</v>
      </c>
      <c r="I142" s="54">
        <v>4</v>
      </c>
      <c r="J142" s="55">
        <v>1.5</v>
      </c>
      <c r="K142" s="48"/>
      <c r="L142" s="48">
        <v>14390</v>
      </c>
      <c r="M142" s="48">
        <f t="shared" si="14"/>
        <v>21585</v>
      </c>
      <c r="N142" s="47">
        <f t="shared" si="15"/>
        <v>0.52</v>
      </c>
      <c r="O142" s="38">
        <v>105</v>
      </c>
      <c r="P142" s="38">
        <v>430</v>
      </c>
      <c r="Q142" s="38">
        <v>2880</v>
      </c>
    </row>
    <row r="143" spans="1:17" ht="16.5" customHeight="1" x14ac:dyDescent="0.15">
      <c r="A143" s="36" t="s">
        <v>226</v>
      </c>
      <c r="B143" s="49" t="s">
        <v>139</v>
      </c>
      <c r="C143" s="50" t="s">
        <v>141</v>
      </c>
      <c r="D143" s="50" t="s">
        <v>83</v>
      </c>
      <c r="E143" s="53">
        <v>24</v>
      </c>
      <c r="F143" s="46" t="s">
        <v>43</v>
      </c>
      <c r="G143" s="48">
        <v>120</v>
      </c>
      <c r="H143" s="53" t="s">
        <v>142</v>
      </c>
      <c r="I143" s="54">
        <v>4</v>
      </c>
      <c r="J143" s="55">
        <v>1.5</v>
      </c>
      <c r="K143" s="48">
        <v>3.3</v>
      </c>
      <c r="L143" s="48">
        <v>16440</v>
      </c>
      <c r="M143" s="48">
        <f t="shared" si="14"/>
        <v>24660</v>
      </c>
      <c r="N143" s="47">
        <f t="shared" si="15"/>
        <v>0.51800000000000002</v>
      </c>
      <c r="O143" s="38">
        <v>120</v>
      </c>
      <c r="P143" s="38">
        <v>390</v>
      </c>
      <c r="Q143" s="38">
        <v>2770</v>
      </c>
    </row>
    <row r="144" spans="1:17" ht="16.5" customHeight="1" x14ac:dyDescent="0.15">
      <c r="A144" s="36" t="s">
        <v>227</v>
      </c>
      <c r="B144" s="49" t="s">
        <v>139</v>
      </c>
      <c r="C144" s="50" t="s">
        <v>141</v>
      </c>
      <c r="D144" s="50" t="s">
        <v>83</v>
      </c>
      <c r="E144" s="53">
        <v>24</v>
      </c>
      <c r="F144" s="46" t="s">
        <v>43</v>
      </c>
      <c r="G144" s="48">
        <v>120</v>
      </c>
      <c r="H144" s="53" t="s">
        <v>143</v>
      </c>
      <c r="I144" s="54">
        <v>4</v>
      </c>
      <c r="J144" s="55">
        <v>1.5</v>
      </c>
      <c r="K144" s="48"/>
      <c r="L144" s="48">
        <v>16440</v>
      </c>
      <c r="M144" s="48">
        <f t="shared" si="14"/>
        <v>24660</v>
      </c>
      <c r="N144" s="47">
        <f t="shared" si="15"/>
        <v>0.57099999999999995</v>
      </c>
      <c r="O144" s="38">
        <v>120</v>
      </c>
      <c r="P144" s="38">
        <v>430</v>
      </c>
      <c r="Q144" s="38">
        <v>2770</v>
      </c>
    </row>
    <row r="145" spans="1:17" s="43" customFormat="1" ht="16.5" customHeight="1" x14ac:dyDescent="0.15">
      <c r="A145" s="36" t="s">
        <v>240</v>
      </c>
      <c r="B145" s="66" t="s">
        <v>84</v>
      </c>
      <c r="C145" s="66" t="s">
        <v>85</v>
      </c>
      <c r="D145" s="67" t="s">
        <v>86</v>
      </c>
      <c r="E145" s="71">
        <v>10</v>
      </c>
      <c r="F145" s="46" t="s">
        <v>43</v>
      </c>
      <c r="G145" s="72">
        <v>100</v>
      </c>
      <c r="H145" s="64" t="s">
        <v>87</v>
      </c>
      <c r="I145" s="51">
        <v>14</v>
      </c>
      <c r="J145" s="52">
        <v>5</v>
      </c>
      <c r="K145" s="69">
        <v>2</v>
      </c>
      <c r="L145" s="77">
        <v>3830</v>
      </c>
      <c r="M145" s="48">
        <f t="shared" si="14"/>
        <v>19150</v>
      </c>
      <c r="N145" s="68">
        <v>1.649</v>
      </c>
      <c r="O145" s="38">
        <v>100</v>
      </c>
      <c r="P145" s="38">
        <v>430</v>
      </c>
      <c r="Q145" s="38">
        <v>2740</v>
      </c>
    </row>
    <row r="146" spans="1:17" s="43" customFormat="1" ht="16.5" customHeight="1" x14ac:dyDescent="0.15">
      <c r="A146" s="36" t="s">
        <v>241</v>
      </c>
      <c r="B146" s="66" t="s">
        <v>84</v>
      </c>
      <c r="C146" s="66" t="s">
        <v>85</v>
      </c>
      <c r="D146" s="67" t="s">
        <v>86</v>
      </c>
      <c r="E146" s="71">
        <v>10</v>
      </c>
      <c r="F146" s="46" t="s">
        <v>43</v>
      </c>
      <c r="G146" s="72">
        <v>100</v>
      </c>
      <c r="H146" s="64" t="s">
        <v>88</v>
      </c>
      <c r="I146" s="51">
        <v>12</v>
      </c>
      <c r="J146" s="52">
        <v>5</v>
      </c>
      <c r="K146" s="69"/>
      <c r="L146" s="77">
        <v>3830</v>
      </c>
      <c r="M146" s="48">
        <f t="shared" si="14"/>
        <v>19150</v>
      </c>
      <c r="N146" s="68">
        <v>1.5449999999999999</v>
      </c>
      <c r="O146" s="38">
        <v>100</v>
      </c>
      <c r="P146" s="38">
        <v>470</v>
      </c>
      <c r="Q146" s="38">
        <v>2740</v>
      </c>
    </row>
    <row r="147" spans="1:17" s="43" customFormat="1" ht="16.5" customHeight="1" x14ac:dyDescent="0.15">
      <c r="A147" s="36" t="s">
        <v>255</v>
      </c>
      <c r="B147" s="49" t="s">
        <v>94</v>
      </c>
      <c r="C147" s="92" t="s">
        <v>253</v>
      </c>
      <c r="D147" s="50" t="s">
        <v>89</v>
      </c>
      <c r="E147" s="71">
        <v>24</v>
      </c>
      <c r="F147" s="46" t="s">
        <v>43</v>
      </c>
      <c r="G147" s="73">
        <v>50</v>
      </c>
      <c r="H147" s="74" t="s">
        <v>25</v>
      </c>
      <c r="I147" s="57">
        <v>22</v>
      </c>
      <c r="J147" s="58">
        <v>4</v>
      </c>
      <c r="K147" s="75">
        <v>1.3</v>
      </c>
      <c r="L147" s="79">
        <v>5300</v>
      </c>
      <c r="M147" s="48">
        <f t="shared" si="14"/>
        <v>21200</v>
      </c>
      <c r="N147" s="63">
        <v>0.64800000000000002</v>
      </c>
      <c r="O147" s="38">
        <v>50</v>
      </c>
      <c r="P147" s="38">
        <v>430</v>
      </c>
      <c r="Q147" s="38">
        <v>1370</v>
      </c>
    </row>
    <row r="148" spans="1:17" s="43" customFormat="1" ht="16.5" customHeight="1" x14ac:dyDescent="0.15">
      <c r="A148" s="36" t="s">
        <v>256</v>
      </c>
      <c r="B148" s="49" t="s">
        <v>94</v>
      </c>
      <c r="C148" s="92" t="s">
        <v>254</v>
      </c>
      <c r="D148" s="50" t="s">
        <v>83</v>
      </c>
      <c r="E148" s="71">
        <v>24</v>
      </c>
      <c r="F148" s="46" t="s">
        <v>43</v>
      </c>
      <c r="G148" s="73">
        <v>100</v>
      </c>
      <c r="H148" s="74" t="s">
        <v>25</v>
      </c>
      <c r="I148" s="57">
        <v>11</v>
      </c>
      <c r="J148" s="58">
        <v>2</v>
      </c>
      <c r="K148" s="75">
        <v>2.6</v>
      </c>
      <c r="L148" s="79">
        <v>10600</v>
      </c>
      <c r="M148" s="48">
        <f t="shared" si="14"/>
        <v>21200</v>
      </c>
      <c r="N148" s="63">
        <v>0.64800000000000002</v>
      </c>
      <c r="O148" s="38">
        <v>100</v>
      </c>
      <c r="P148" s="38">
        <v>430</v>
      </c>
      <c r="Q148" s="38">
        <v>1370</v>
      </c>
    </row>
    <row r="149" spans="1:17" s="43" customFormat="1" ht="16.5" customHeight="1" x14ac:dyDescent="0.15">
      <c r="A149" s="36" t="s">
        <v>242</v>
      </c>
      <c r="B149" s="49" t="s">
        <v>90</v>
      </c>
      <c r="C149" s="66" t="s">
        <v>91</v>
      </c>
      <c r="D149" s="50" t="s">
        <v>92</v>
      </c>
      <c r="E149" s="71">
        <v>16</v>
      </c>
      <c r="F149" s="46" t="s">
        <v>43</v>
      </c>
      <c r="G149" s="76">
        <v>50</v>
      </c>
      <c r="H149" s="64" t="s">
        <v>87</v>
      </c>
      <c r="I149" s="51">
        <v>15</v>
      </c>
      <c r="J149" s="52">
        <v>5.6</v>
      </c>
      <c r="K149" s="69">
        <v>1.3</v>
      </c>
      <c r="L149" s="77">
        <v>2900</v>
      </c>
      <c r="M149" s="48">
        <f t="shared" si="14"/>
        <v>16239.999999999998</v>
      </c>
      <c r="N149" s="47">
        <v>0.88300000000000001</v>
      </c>
      <c r="O149" s="38">
        <v>50</v>
      </c>
      <c r="P149" s="38">
        <v>430</v>
      </c>
      <c r="Q149" s="38">
        <v>2740</v>
      </c>
    </row>
    <row r="150" spans="1:17" s="43" customFormat="1" ht="16.5" customHeight="1" x14ac:dyDescent="0.15">
      <c r="A150" s="36" t="s">
        <v>243</v>
      </c>
      <c r="B150" s="49" t="s">
        <v>90</v>
      </c>
      <c r="C150" s="66" t="s">
        <v>98</v>
      </c>
      <c r="D150" s="50" t="s">
        <v>92</v>
      </c>
      <c r="E150" s="71">
        <v>16</v>
      </c>
      <c r="F150" s="46" t="s">
        <v>43</v>
      </c>
      <c r="G150" s="76">
        <v>100</v>
      </c>
      <c r="H150" s="64" t="s">
        <v>93</v>
      </c>
      <c r="I150" s="51">
        <v>8</v>
      </c>
      <c r="J150" s="52">
        <v>3</v>
      </c>
      <c r="K150" s="69">
        <v>2.6</v>
      </c>
      <c r="L150" s="77">
        <v>5340</v>
      </c>
      <c r="M150" s="48">
        <f t="shared" si="14"/>
        <v>16020</v>
      </c>
      <c r="N150" s="47">
        <v>0.86499999999999999</v>
      </c>
      <c r="O150" s="38">
        <v>100</v>
      </c>
      <c r="P150" s="38">
        <v>395</v>
      </c>
      <c r="Q150" s="38">
        <v>2740</v>
      </c>
    </row>
    <row r="151" spans="1:17" s="43" customFormat="1" ht="16.5" customHeight="1" x14ac:dyDescent="0.15">
      <c r="A151" s="36" t="s">
        <v>244</v>
      </c>
      <c r="B151" s="49" t="s">
        <v>90</v>
      </c>
      <c r="C151" s="66" t="s">
        <v>98</v>
      </c>
      <c r="D151" s="50" t="s">
        <v>92</v>
      </c>
      <c r="E151" s="71">
        <v>16</v>
      </c>
      <c r="F151" s="46" t="s">
        <v>43</v>
      </c>
      <c r="G151" s="76">
        <v>100</v>
      </c>
      <c r="H151" s="64" t="s">
        <v>87</v>
      </c>
      <c r="I151" s="51">
        <v>8</v>
      </c>
      <c r="J151" s="52">
        <v>3</v>
      </c>
      <c r="K151" s="69"/>
      <c r="L151" s="77">
        <v>5340</v>
      </c>
      <c r="M151" s="48">
        <f t="shared" si="14"/>
        <v>16020</v>
      </c>
      <c r="N151" s="47">
        <v>0.94199999999999995</v>
      </c>
      <c r="O151" s="38">
        <v>100</v>
      </c>
      <c r="P151" s="38">
        <v>430</v>
      </c>
      <c r="Q151" s="38">
        <v>2740</v>
      </c>
    </row>
    <row r="152" spans="1:17" ht="16.5" customHeight="1" x14ac:dyDescent="0.15">
      <c r="A152" s="36" t="s">
        <v>228</v>
      </c>
      <c r="B152" s="49" t="s">
        <v>104</v>
      </c>
      <c r="C152" s="50" t="s">
        <v>105</v>
      </c>
      <c r="D152" s="65" t="s">
        <v>58</v>
      </c>
      <c r="E152" s="46">
        <v>14</v>
      </c>
      <c r="F152" s="46" t="s">
        <v>43</v>
      </c>
      <c r="G152" s="48">
        <v>89</v>
      </c>
      <c r="H152" s="46" t="s">
        <v>106</v>
      </c>
      <c r="I152" s="51">
        <v>10</v>
      </c>
      <c r="J152" s="52">
        <v>3.2</v>
      </c>
      <c r="K152" s="48">
        <v>2.2999999999999998</v>
      </c>
      <c r="L152" s="48">
        <v>7390</v>
      </c>
      <c r="M152" s="48">
        <f t="shared" si="14"/>
        <v>23648</v>
      </c>
      <c r="N152" s="47">
        <f t="shared" ref="N152:N163" si="16">ROUNDDOWN(O152*P152*Q152/10^9*I152,3)</f>
        <v>0.88200000000000001</v>
      </c>
      <c r="O152" s="38">
        <v>89</v>
      </c>
      <c r="P152" s="38">
        <v>420</v>
      </c>
      <c r="Q152" s="38">
        <v>2360</v>
      </c>
    </row>
    <row r="153" spans="1:17" ht="16.5" customHeight="1" x14ac:dyDescent="0.15">
      <c r="A153" s="36" t="s">
        <v>229</v>
      </c>
      <c r="B153" s="49" t="s">
        <v>104</v>
      </c>
      <c r="C153" s="50" t="s">
        <v>107</v>
      </c>
      <c r="D153" s="65" t="s">
        <v>58</v>
      </c>
      <c r="E153" s="46">
        <v>14</v>
      </c>
      <c r="F153" s="46" t="s">
        <v>43</v>
      </c>
      <c r="G153" s="48">
        <v>90</v>
      </c>
      <c r="H153" s="46" t="s">
        <v>108</v>
      </c>
      <c r="I153" s="51">
        <v>10</v>
      </c>
      <c r="J153" s="52">
        <v>3.9</v>
      </c>
      <c r="K153" s="48">
        <v>2.4</v>
      </c>
      <c r="L153" s="48">
        <v>7550</v>
      </c>
      <c r="M153" s="48">
        <f t="shared" si="14"/>
        <v>29445</v>
      </c>
      <c r="N153" s="47">
        <f t="shared" si="16"/>
        <v>1.0229999999999999</v>
      </c>
      <c r="O153" s="38">
        <v>90</v>
      </c>
      <c r="P153" s="38">
        <v>395</v>
      </c>
      <c r="Q153" s="38">
        <v>2880</v>
      </c>
    </row>
    <row r="154" spans="1:17" ht="16.5" customHeight="1" x14ac:dyDescent="0.15">
      <c r="A154" s="36" t="s">
        <v>230</v>
      </c>
      <c r="B154" s="49" t="s">
        <v>104</v>
      </c>
      <c r="C154" s="50" t="s">
        <v>107</v>
      </c>
      <c r="D154" s="65" t="s">
        <v>58</v>
      </c>
      <c r="E154" s="46">
        <v>14</v>
      </c>
      <c r="F154" s="46" t="s">
        <v>43</v>
      </c>
      <c r="G154" s="48">
        <v>90</v>
      </c>
      <c r="H154" s="46" t="s">
        <v>109</v>
      </c>
      <c r="I154" s="51">
        <v>10</v>
      </c>
      <c r="J154" s="52">
        <v>3.9</v>
      </c>
      <c r="K154" s="48"/>
      <c r="L154" s="48">
        <v>7550</v>
      </c>
      <c r="M154" s="48">
        <f t="shared" si="14"/>
        <v>29445</v>
      </c>
      <c r="N154" s="47">
        <f t="shared" si="16"/>
        <v>1.1140000000000001</v>
      </c>
      <c r="O154" s="38">
        <v>90</v>
      </c>
      <c r="P154" s="38">
        <v>430</v>
      </c>
      <c r="Q154" s="38">
        <v>2880</v>
      </c>
    </row>
    <row r="155" spans="1:17" ht="16.5" customHeight="1" x14ac:dyDescent="0.15">
      <c r="A155" s="36" t="s">
        <v>231</v>
      </c>
      <c r="B155" s="49" t="s">
        <v>104</v>
      </c>
      <c r="C155" s="50" t="s">
        <v>107</v>
      </c>
      <c r="D155" s="65" t="s">
        <v>58</v>
      </c>
      <c r="E155" s="46">
        <v>14</v>
      </c>
      <c r="F155" s="46" t="s">
        <v>43</v>
      </c>
      <c r="G155" s="48">
        <v>90</v>
      </c>
      <c r="H155" s="46" t="s">
        <v>110</v>
      </c>
      <c r="I155" s="51">
        <v>10</v>
      </c>
      <c r="J155" s="52">
        <v>4.3</v>
      </c>
      <c r="K155" s="48"/>
      <c r="L155" s="48">
        <v>7550</v>
      </c>
      <c r="M155" s="48">
        <f t="shared" si="14"/>
        <v>32465</v>
      </c>
      <c r="N155" s="47">
        <f t="shared" si="16"/>
        <v>1.218</v>
      </c>
      <c r="O155" s="38">
        <v>90</v>
      </c>
      <c r="P155" s="38">
        <v>470</v>
      </c>
      <c r="Q155" s="38">
        <v>2880</v>
      </c>
    </row>
    <row r="156" spans="1:17" ht="16.5" customHeight="1" x14ac:dyDescent="0.15">
      <c r="A156" s="36" t="s">
        <v>154</v>
      </c>
      <c r="B156" s="49" t="s">
        <v>104</v>
      </c>
      <c r="C156" s="50" t="s">
        <v>111</v>
      </c>
      <c r="D156" s="65" t="s">
        <v>58</v>
      </c>
      <c r="E156" s="46">
        <v>14</v>
      </c>
      <c r="F156" s="46" t="s">
        <v>43</v>
      </c>
      <c r="G156" s="48">
        <v>105</v>
      </c>
      <c r="H156" s="46" t="s">
        <v>16</v>
      </c>
      <c r="I156" s="51">
        <v>9</v>
      </c>
      <c r="J156" s="52">
        <v>3.5</v>
      </c>
      <c r="K156" s="48">
        <v>2.8</v>
      </c>
      <c r="L156" s="48">
        <v>8180</v>
      </c>
      <c r="M156" s="48">
        <f t="shared" si="14"/>
        <v>28630</v>
      </c>
      <c r="N156" s="47">
        <f t="shared" si="16"/>
        <v>1.075</v>
      </c>
      <c r="O156" s="38">
        <v>105</v>
      </c>
      <c r="P156" s="38">
        <v>395</v>
      </c>
      <c r="Q156" s="38">
        <v>2880</v>
      </c>
    </row>
    <row r="157" spans="1:17" ht="16.5" customHeight="1" x14ac:dyDescent="0.15">
      <c r="A157" s="36" t="s">
        <v>232</v>
      </c>
      <c r="B157" s="49" t="s">
        <v>104</v>
      </c>
      <c r="C157" s="50" t="s">
        <v>111</v>
      </c>
      <c r="D157" s="65" t="s">
        <v>58</v>
      </c>
      <c r="E157" s="46">
        <v>14</v>
      </c>
      <c r="F157" s="46" t="s">
        <v>43</v>
      </c>
      <c r="G157" s="48">
        <v>105</v>
      </c>
      <c r="H157" s="53" t="s">
        <v>109</v>
      </c>
      <c r="I157" s="54">
        <v>7</v>
      </c>
      <c r="J157" s="55">
        <v>2.7</v>
      </c>
      <c r="K157" s="48"/>
      <c r="L157" s="48">
        <v>8180</v>
      </c>
      <c r="M157" s="48">
        <f t="shared" si="14"/>
        <v>22086</v>
      </c>
      <c r="N157" s="47">
        <f t="shared" si="16"/>
        <v>0.91</v>
      </c>
      <c r="O157" s="38">
        <v>105</v>
      </c>
      <c r="P157" s="38">
        <v>430</v>
      </c>
      <c r="Q157" s="38">
        <v>2880</v>
      </c>
    </row>
    <row r="158" spans="1:17" ht="16.5" customHeight="1" x14ac:dyDescent="0.15">
      <c r="A158" s="36" t="s">
        <v>233</v>
      </c>
      <c r="B158" s="49" t="s">
        <v>104</v>
      </c>
      <c r="C158" s="50" t="s">
        <v>111</v>
      </c>
      <c r="D158" s="65" t="s">
        <v>58</v>
      </c>
      <c r="E158" s="46">
        <v>14</v>
      </c>
      <c r="F158" s="46" t="s">
        <v>43</v>
      </c>
      <c r="G158" s="48">
        <v>105</v>
      </c>
      <c r="H158" s="46" t="s">
        <v>18</v>
      </c>
      <c r="I158" s="51">
        <v>7</v>
      </c>
      <c r="J158" s="52">
        <v>3</v>
      </c>
      <c r="K158" s="48"/>
      <c r="L158" s="48">
        <v>8180</v>
      </c>
      <c r="M158" s="48">
        <f t="shared" si="14"/>
        <v>24540</v>
      </c>
      <c r="N158" s="47">
        <f t="shared" si="16"/>
        <v>0.99399999999999999</v>
      </c>
      <c r="O158" s="38">
        <v>105</v>
      </c>
      <c r="P158" s="38">
        <v>470</v>
      </c>
      <c r="Q158" s="38">
        <v>2880</v>
      </c>
    </row>
    <row r="159" spans="1:17" ht="16.5" customHeight="1" x14ac:dyDescent="0.15">
      <c r="A159" s="36" t="s">
        <v>234</v>
      </c>
      <c r="B159" s="66" t="s">
        <v>112</v>
      </c>
      <c r="C159" s="50" t="s">
        <v>113</v>
      </c>
      <c r="D159" s="67" t="s">
        <v>114</v>
      </c>
      <c r="E159" s="53">
        <v>10</v>
      </c>
      <c r="F159" s="46" t="s">
        <v>43</v>
      </c>
      <c r="G159" s="48">
        <v>50</v>
      </c>
      <c r="H159" s="53" t="s">
        <v>115</v>
      </c>
      <c r="I159" s="54">
        <v>24</v>
      </c>
      <c r="J159" s="55">
        <v>9.5</v>
      </c>
      <c r="K159" s="48">
        <v>1.2</v>
      </c>
      <c r="L159" s="48">
        <v>2450</v>
      </c>
      <c r="M159" s="48">
        <f t="shared" si="14"/>
        <v>23275</v>
      </c>
      <c r="N159" s="68">
        <f t="shared" si="16"/>
        <v>1.486</v>
      </c>
      <c r="O159" s="38">
        <v>50</v>
      </c>
      <c r="P159" s="38">
        <v>430</v>
      </c>
      <c r="Q159" s="38">
        <v>2880</v>
      </c>
    </row>
    <row r="160" spans="1:17" ht="16.5" customHeight="1" x14ac:dyDescent="0.15">
      <c r="A160" s="36" t="s">
        <v>235</v>
      </c>
      <c r="B160" s="66" t="s">
        <v>112</v>
      </c>
      <c r="C160" s="50" t="s">
        <v>116</v>
      </c>
      <c r="D160" s="67" t="s">
        <v>114</v>
      </c>
      <c r="E160" s="53">
        <v>10</v>
      </c>
      <c r="F160" s="46" t="s">
        <v>43</v>
      </c>
      <c r="G160" s="48">
        <v>100</v>
      </c>
      <c r="H160" s="53" t="s">
        <v>108</v>
      </c>
      <c r="I160" s="54">
        <v>12</v>
      </c>
      <c r="J160" s="55">
        <v>4.7</v>
      </c>
      <c r="K160" s="48">
        <v>2.2999999999999998</v>
      </c>
      <c r="L160" s="48">
        <v>5420</v>
      </c>
      <c r="M160" s="48">
        <f t="shared" si="14"/>
        <v>25474</v>
      </c>
      <c r="N160" s="68">
        <f t="shared" si="16"/>
        <v>1.365</v>
      </c>
      <c r="O160" s="38">
        <v>100</v>
      </c>
      <c r="P160" s="38">
        <v>395</v>
      </c>
      <c r="Q160" s="38">
        <v>2880</v>
      </c>
    </row>
    <row r="161" spans="1:18" ht="16.5" customHeight="1" x14ac:dyDescent="0.15">
      <c r="A161" s="36" t="s">
        <v>236</v>
      </c>
      <c r="B161" s="66" t="s">
        <v>112</v>
      </c>
      <c r="C161" s="50" t="s">
        <v>116</v>
      </c>
      <c r="D161" s="67" t="s">
        <v>114</v>
      </c>
      <c r="E161" s="53">
        <v>10</v>
      </c>
      <c r="F161" s="46" t="s">
        <v>43</v>
      </c>
      <c r="G161" s="48">
        <v>100</v>
      </c>
      <c r="H161" s="53" t="s">
        <v>109</v>
      </c>
      <c r="I161" s="54">
        <v>12</v>
      </c>
      <c r="J161" s="55">
        <v>4.7</v>
      </c>
      <c r="K161" s="48"/>
      <c r="L161" s="48">
        <v>5420</v>
      </c>
      <c r="M161" s="48">
        <f t="shared" si="14"/>
        <v>25474</v>
      </c>
      <c r="N161" s="68">
        <f t="shared" si="16"/>
        <v>1.486</v>
      </c>
      <c r="O161" s="38">
        <v>100</v>
      </c>
      <c r="P161" s="38">
        <v>430</v>
      </c>
      <c r="Q161" s="38">
        <v>2880</v>
      </c>
    </row>
    <row r="162" spans="1:18" ht="16.5" customHeight="1" x14ac:dyDescent="0.15">
      <c r="A162" s="36" t="s">
        <v>237</v>
      </c>
      <c r="B162" s="66" t="s">
        <v>112</v>
      </c>
      <c r="C162" s="50" t="s">
        <v>116</v>
      </c>
      <c r="D162" s="67" t="s">
        <v>114</v>
      </c>
      <c r="E162" s="53">
        <v>10</v>
      </c>
      <c r="F162" s="46" t="s">
        <v>43</v>
      </c>
      <c r="G162" s="48">
        <v>100</v>
      </c>
      <c r="H162" s="53" t="s">
        <v>110</v>
      </c>
      <c r="I162" s="54">
        <v>11</v>
      </c>
      <c r="J162" s="55">
        <v>4.7</v>
      </c>
      <c r="K162" s="48"/>
      <c r="L162" s="48">
        <v>5420</v>
      </c>
      <c r="M162" s="48">
        <f t="shared" si="14"/>
        <v>25474</v>
      </c>
      <c r="N162" s="68">
        <f t="shared" si="16"/>
        <v>1.488</v>
      </c>
      <c r="O162" s="38">
        <v>100</v>
      </c>
      <c r="P162" s="38">
        <v>470</v>
      </c>
      <c r="Q162" s="38">
        <v>2880</v>
      </c>
    </row>
    <row r="163" spans="1:18" ht="16.5" customHeight="1" x14ac:dyDescent="0.15">
      <c r="A163" s="36" t="s">
        <v>238</v>
      </c>
      <c r="B163" s="49" t="s">
        <v>120</v>
      </c>
      <c r="C163" s="50" t="s">
        <v>121</v>
      </c>
      <c r="D163" s="50" t="s">
        <v>58</v>
      </c>
      <c r="E163" s="53">
        <v>16</v>
      </c>
      <c r="F163" s="46" t="s">
        <v>43</v>
      </c>
      <c r="G163" s="48">
        <v>100</v>
      </c>
      <c r="H163" s="53" t="s">
        <v>109</v>
      </c>
      <c r="I163" s="54">
        <v>8</v>
      </c>
      <c r="J163" s="55">
        <v>3.1</v>
      </c>
      <c r="K163" s="48">
        <v>2.7</v>
      </c>
      <c r="L163" s="48">
        <v>7100</v>
      </c>
      <c r="M163" s="48">
        <f t="shared" si="14"/>
        <v>22010</v>
      </c>
      <c r="N163" s="47">
        <f t="shared" si="16"/>
        <v>0.99</v>
      </c>
      <c r="O163" s="38">
        <v>100</v>
      </c>
      <c r="P163" s="38">
        <v>430</v>
      </c>
      <c r="Q163" s="38">
        <v>2880</v>
      </c>
    </row>
    <row r="164" spans="1:18" s="43" customFormat="1" ht="16.5" customHeight="1" x14ac:dyDescent="0.15">
      <c r="A164" s="36" t="s">
        <v>245</v>
      </c>
      <c r="B164" s="49" t="s">
        <v>145</v>
      </c>
      <c r="C164" s="93" t="s">
        <v>257</v>
      </c>
      <c r="D164" s="50" t="s">
        <v>92</v>
      </c>
      <c r="E164" s="71">
        <v>24</v>
      </c>
      <c r="F164" s="46" t="s">
        <v>43</v>
      </c>
      <c r="G164" s="76">
        <v>50</v>
      </c>
      <c r="H164" s="64" t="s">
        <v>25</v>
      </c>
      <c r="I164" s="51">
        <v>22</v>
      </c>
      <c r="J164" s="52">
        <v>4</v>
      </c>
      <c r="K164" s="69">
        <v>1.3</v>
      </c>
      <c r="L164" s="77">
        <v>4710</v>
      </c>
      <c r="M164" s="48">
        <f t="shared" si="14"/>
        <v>18840</v>
      </c>
      <c r="N164" s="47">
        <v>0.64800000000000002</v>
      </c>
      <c r="O164" s="38">
        <v>50</v>
      </c>
      <c r="P164" s="38">
        <v>430</v>
      </c>
      <c r="Q164" s="38">
        <v>1370</v>
      </c>
      <c r="R164" s="44"/>
    </row>
    <row r="165" spans="1:18" s="43" customFormat="1" ht="16.5" customHeight="1" x14ac:dyDescent="0.15">
      <c r="A165" s="36" t="s">
        <v>246</v>
      </c>
      <c r="B165" s="49" t="s">
        <v>145</v>
      </c>
      <c r="C165" s="93" t="s">
        <v>258</v>
      </c>
      <c r="D165" s="50" t="s">
        <v>92</v>
      </c>
      <c r="E165" s="71">
        <v>24</v>
      </c>
      <c r="F165" s="46" t="s">
        <v>43</v>
      </c>
      <c r="G165" s="76">
        <v>100</v>
      </c>
      <c r="H165" s="64" t="s">
        <v>25</v>
      </c>
      <c r="I165" s="51">
        <v>11</v>
      </c>
      <c r="J165" s="52">
        <v>2</v>
      </c>
      <c r="K165" s="69">
        <v>2.6</v>
      </c>
      <c r="L165" s="77">
        <v>9430</v>
      </c>
      <c r="M165" s="48">
        <f t="shared" si="14"/>
        <v>18860</v>
      </c>
      <c r="N165" s="47">
        <v>0.64800000000000002</v>
      </c>
      <c r="O165" s="38">
        <v>100</v>
      </c>
      <c r="P165" s="38">
        <v>430</v>
      </c>
      <c r="Q165" s="38">
        <v>1370</v>
      </c>
      <c r="R165" s="44"/>
    </row>
    <row r="166" spans="1:18" ht="16.5" customHeight="1" x14ac:dyDescent="0.15">
      <c r="A166" s="36" t="s">
        <v>168</v>
      </c>
      <c r="B166" s="38"/>
      <c r="C166" s="90" t="s">
        <v>174</v>
      </c>
      <c r="E166" s="38"/>
      <c r="F166" s="38"/>
      <c r="H166" s="39"/>
      <c r="I166" s="39"/>
      <c r="J166" s="89">
        <v>0.98399999999999999</v>
      </c>
      <c r="L166" s="89" t="s">
        <v>165</v>
      </c>
      <c r="M166" s="89" t="s">
        <v>165</v>
      </c>
      <c r="N166" s="38">
        <v>0.97899999999999998</v>
      </c>
    </row>
    <row r="167" spans="1:18" ht="16.5" customHeight="1" x14ac:dyDescent="0.15">
      <c r="A167" s="36" t="s">
        <v>169</v>
      </c>
      <c r="B167" s="38"/>
      <c r="C167" s="90" t="s">
        <v>174</v>
      </c>
      <c r="E167" s="38"/>
      <c r="F167" s="38"/>
      <c r="H167" s="39"/>
      <c r="I167" s="39"/>
      <c r="J167" s="89">
        <v>0.84460000000000002</v>
      </c>
      <c r="L167" s="89" t="s">
        <v>165</v>
      </c>
      <c r="M167" s="89" t="s">
        <v>165</v>
      </c>
      <c r="N167" s="38">
        <v>0.97899999999999998</v>
      </c>
    </row>
    <row r="168" spans="1:18" ht="16.5" customHeight="1" x14ac:dyDescent="0.15">
      <c r="A168" s="36" t="s">
        <v>170</v>
      </c>
      <c r="C168" s="90" t="s">
        <v>174</v>
      </c>
      <c r="H168" s="39"/>
      <c r="J168" s="89">
        <v>0.73880000000000001</v>
      </c>
      <c r="L168" s="89" t="s">
        <v>165</v>
      </c>
      <c r="M168" s="89" t="s">
        <v>165</v>
      </c>
      <c r="N168" s="38">
        <v>0.97899999999999998</v>
      </c>
    </row>
    <row r="169" spans="1:18" ht="16.5" customHeight="1" x14ac:dyDescent="0.15">
      <c r="A169" s="36" t="s">
        <v>250</v>
      </c>
      <c r="H169" s="39"/>
    </row>
    <row r="170" spans="1:18" ht="16.5" customHeight="1" x14ac:dyDescent="0.15">
      <c r="A170" s="36" t="s">
        <v>250</v>
      </c>
      <c r="H170" s="39"/>
    </row>
    <row r="173" spans="1:18" ht="16.5" customHeight="1" x14ac:dyDescent="0.4">
      <c r="C173" s="90"/>
      <c r="D173" s="90"/>
      <c r="E173" s="90"/>
      <c r="F173" s="90"/>
      <c r="G173" s="90"/>
      <c r="H173" s="90"/>
    </row>
  </sheetData>
  <phoneticPr fontId="2"/>
  <dataValidations count="1">
    <dataValidation type="textLength" operator="lessThanOrEqual" allowBlank="1" showInputMessage="1" showErrorMessage="1" errorTitle="エラー！文字数オーバーしています。" error="文字数20文字以内で入力してください。" sqref="C164:C165 C14:C15 C121:C122 C27:C28 C40:C41" xr:uid="{92C177EC-D255-49AF-A02B-B4AA63DBE04A}">
      <formula1>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戸建一棟リフォーム</vt:lpstr>
      <vt:lpstr>共同住宅等リフォーム</vt:lpstr>
      <vt:lpstr>Sheet2</vt:lpstr>
      <vt:lpstr>共同住宅等リフォーム!Print_Area</vt:lpstr>
      <vt:lpstr>戸建一棟リフォーム!Print_Area</vt:lpstr>
    </vt:vector>
  </TitlesOfParts>
  <Company>AFGC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宮尾 美樹</dc:creator>
  <cp:lastModifiedBy>宮尾 美樹</cp:lastModifiedBy>
  <cp:lastPrinted>2025-02-28T06:33:58Z</cp:lastPrinted>
  <dcterms:created xsi:type="dcterms:W3CDTF">2025-02-19T03:13:32Z</dcterms:created>
  <dcterms:modified xsi:type="dcterms:W3CDTF">2025-03-12T04:54:13Z</dcterms:modified>
</cp:coreProperties>
</file>